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Z:\RRL\GRANTOWY DO PUBLIKACJI\Dokumenty aplikacyjne\Wniosek o grant z załącznikami\Formularz wniosku+ instrukcja\"/>
    </mc:Choice>
  </mc:AlternateContent>
  <xr:revisionPtr revIDLastSave="0" documentId="13_ncr:1_{53888DB8-EF62-4C02-83CA-D42B85513786}" xr6:coauthVersionLast="47" xr6:coauthVersionMax="47" xr10:uidLastSave="{00000000-0000-0000-0000-000000000000}"/>
  <workbookProtection workbookAlgorithmName="SHA-512" workbookHashValue="G5EOQbC+Itl1U6UmPUW50+AQv0LucIDoNx8mFa3C2kU8m/LTuMcRkbTIbqP5xYzNTbDOfIEXBYaNGNoKqnGGLg==" workbookSaltValue="/bEBw3cHAh1RlC1IDEAHKQ==" workbookSpinCount="100000" lockStructure="1"/>
  <bookViews>
    <workbookView xWindow="-120" yWindow="-120" windowWidth="29040" windowHeight="15720" activeTab="3" xr2:uid="{77590F3F-5601-42C5-B715-8ACAFE3A1FBF}"/>
  </bookViews>
  <sheets>
    <sheet name="Grantobiorca" sheetId="1" r:id="rId1"/>
    <sheet name="Założenia" sheetId="4" r:id="rId2"/>
    <sheet name="Oświadczenia" sheetId="2" r:id="rId3"/>
    <sheet name="Wykaz_załączników" sheetId="3" r:id="rId4"/>
    <sheet name="Informacje_dodatkowe" sheetId="8" r:id="rId5"/>
    <sheet name="Czysty" sheetId="7" state="hidden" r:id="rId6"/>
    <sheet name="Arkusz1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6" i="4" l="1"/>
  <c r="AA172" i="4"/>
  <c r="T224" i="4"/>
  <c r="AA220" i="4"/>
  <c r="T222" i="4"/>
  <c r="T220" i="4"/>
  <c r="L111" i="4"/>
  <c r="AC70" i="4"/>
  <c r="F91" i="4" s="1"/>
  <c r="X70" i="4"/>
  <c r="F95" i="4" s="1"/>
  <c r="B31" i="5" s="1"/>
  <c r="A71" i="4" s="1"/>
  <c r="L131" i="4" l="1"/>
  <c r="X57" i="4"/>
  <c r="X31" i="4"/>
  <c r="X44" i="4"/>
  <c r="X18" i="4"/>
  <c r="B4" i="4"/>
  <c r="B5" i="4"/>
  <c r="B7" i="4"/>
  <c r="B3" i="4"/>
  <c r="AA184" i="4"/>
  <c r="AA168" i="4"/>
  <c r="AA180" i="4"/>
  <c r="AA164" i="4"/>
  <c r="L107" i="4" l="1"/>
  <c r="B15" i="5"/>
  <c r="B18" i="5" s="1"/>
  <c r="G20" i="5" s="1"/>
  <c r="B23" i="5" s="1"/>
  <c r="L137" i="4"/>
  <c r="AC57" i="4"/>
  <c r="AC44" i="4"/>
  <c r="AC31" i="4"/>
  <c r="AC18" i="4"/>
  <c r="H20" i="5" l="1"/>
  <c r="B20" i="5"/>
  <c r="AD156" i="4"/>
  <c r="AD153" i="4"/>
  <c r="AD148" i="4"/>
  <c r="AD146" i="4"/>
  <c r="AD144" i="4"/>
  <c r="B25" i="5" l="1"/>
  <c r="B26" i="5"/>
  <c r="N98" i="4"/>
  <c r="A99" i="4" s="1"/>
  <c r="L135" i="4"/>
  <c r="L140" i="4" s="1"/>
  <c r="L115" i="4" l="1"/>
  <c r="AD150" i="4"/>
  <c r="A131" i="4"/>
  <c r="U129" i="4"/>
  <c r="A129" i="4"/>
  <c r="U127" i="4"/>
  <c r="A127" i="4"/>
  <c r="AD103" i="4"/>
  <c r="L121" i="4" l="1"/>
  <c r="L119" i="4"/>
</calcChain>
</file>

<file path=xl/sharedStrings.xml><?xml version="1.0" encoding="utf-8"?>
<sst xmlns="http://schemas.openxmlformats.org/spreadsheetml/2006/main" count="404" uniqueCount="272">
  <si>
    <t>W związku z ubieganiem się o przyznanie dofinansowania ze środków Funduszu na rzecz Sprawiedliwej Transformacji (FST) w ramach programu Fundusze Europejskie dla Dolnego Śląska 2021-2027 oświadczam, że:</t>
  </si>
  <si>
    <t>L.p.</t>
  </si>
  <si>
    <t>Tak</t>
  </si>
  <si>
    <t>1.</t>
  </si>
  <si>
    <t>2.</t>
  </si>
  <si>
    <t>Data wpływu</t>
  </si>
  <si>
    <t>…............................................................................................</t>
  </si>
  <si>
    <t>Nr sprawy</t>
  </si>
  <si>
    <t>WNIOSEK O UDZIELENIE GRANTU</t>
  </si>
  <si>
    <t>Priorytet: FEDS.09 Fundusze Europejskie na rzecz transformacji obszarów górniczych na Dolnym Śląsku
Działanie: FEDS.09.06 Transformacja środowiskowa - ZIT
Typ projektu: 9.6.C Wsparcie OZE, w tym tworzenie magazynów energii - projekty grantowe Zintegrowane Inwestycje Terytorialne Południowego Obszaru Funkcjonalnego</t>
  </si>
  <si>
    <t>w ramach realizacji projektu grantowego pn. "Poprawa efektywności energetycznej budynków mieszkalnych na terenie Gminy Kłodzko" realizowanego w ramach:</t>
  </si>
  <si>
    <t>Nr naboru: FEDS.09.06-IP.01-261/25</t>
  </si>
  <si>
    <t>kod interwencji: 052 - inne rodzaje energii odnawialnej</t>
  </si>
  <si>
    <t>1. Informacja o Grantobiorcy</t>
  </si>
  <si>
    <t>Kraj</t>
  </si>
  <si>
    <t>Województwo</t>
  </si>
  <si>
    <t>Powiat</t>
  </si>
  <si>
    <t>Gmina</t>
  </si>
  <si>
    <t>Miejscowość</t>
  </si>
  <si>
    <t>Kod pocztowy</t>
  </si>
  <si>
    <t>Ulica</t>
  </si>
  <si>
    <t>Numer budynku</t>
  </si>
  <si>
    <t>Numer lokalu</t>
  </si>
  <si>
    <t>Rodzaj dokumentu potwierdzającego tożsamość</t>
  </si>
  <si>
    <t>Numer i seria dokumentu potwierdzajacego tożsamość</t>
  </si>
  <si>
    <t>wydany przez</t>
  </si>
  <si>
    <t>PESEL / NIP</t>
  </si>
  <si>
    <t>Imię i nazwisko / Pełna nazwa</t>
  </si>
  <si>
    <t>―</t>
  </si>
  <si>
    <t>Dolnośląskie</t>
  </si>
  <si>
    <t>kłodzki</t>
  </si>
  <si>
    <t>Kłodzko</t>
  </si>
  <si>
    <t>POLSKA</t>
  </si>
  <si>
    <t>Numer księgi wieczystej</t>
  </si>
  <si>
    <t>3. Zakres projektu</t>
  </si>
  <si>
    <t>Proszę wybrać typ planowanej przedmiotowej instalacji</t>
  </si>
  <si>
    <t>Czy elementem projektu grantowego będą sieci wewnętrzne?</t>
  </si>
  <si>
    <t>Nie</t>
  </si>
  <si>
    <t>r)</t>
  </si>
  <si>
    <t>współużytkownikiem(czką) wieczystym(ą)</t>
  </si>
  <si>
    <t>nieruchomości zabudowanej jednorodzinnym budynkiem mieszkalnym</t>
  </si>
  <si>
    <t>lokalu mieszkalnego w budynku wielorodzinnym</t>
  </si>
  <si>
    <t>Oświadczenia</t>
  </si>
  <si>
    <t>właścicielem(ką)</t>
  </si>
  <si>
    <t>wspołwłaścicielem(ką)</t>
  </si>
  <si>
    <t>użytkownikiem(czką) wieczystym(ą)</t>
  </si>
  <si>
    <t>• ustawą z dnia 3 października 2008 r. o udostępnianiu informacji o środowisku i jego ochronie, udziale społeczeństwa w ochronie środowiska oraz o ocenach oddziaływania na środowisko i Dyrektywą Parlamentu Europejskiego i Rady 2011/92/UE z dnia 13 grudnia 2011 r. w sprawie oceny skutków wywieranych przez niektóre przedsięwzięcia publiczne i prywatne na środowisko;</t>
  </si>
  <si>
    <t>• ustawą z dnia 27 kwietnia 2001 r. Prawo ochrony środowiska;</t>
  </si>
  <si>
    <t>• ustawą z dnia 16 kwietnia 2004 r. o ochronie przyrody i Dyrektywą Rady 92/43/EWG z dnia 21 maja 1992 r. w sprawie ochrony siedlisk przyrodniczych oraz dzikiej fauny i flory;</t>
  </si>
  <si>
    <t>• ustawą z dnia 20 lipca 2017 r. Prawo wodne i Dyrektywą Parlamentu Europejskiego i Rady 2000/60/WE z dnia 23 października 2000 r. ustanawiająca ramy wspólnotowego działania w dziedzinie polityki wodnej.</t>
  </si>
  <si>
    <t>Proszę wyjaśnić w jaki sposób zapewniono, że w projekcie nie wystąpi pomoc publiczna</t>
  </si>
  <si>
    <t>Część 1: Instalacje PV z magazynem energii - Typ A wniosku o grant</t>
  </si>
  <si>
    <t>Część 2: Magazyny energii - Typ B wniosku o grant</t>
  </si>
  <si>
    <t>Część 3: Pompy ciepła - Typ C wniosku o grant</t>
  </si>
  <si>
    <t>Część 4: Kompleksowa instalacja OZE (pompa ciepła+PV+magazyn): - Typ D wniosku o grant</t>
  </si>
  <si>
    <t>Część 5: Kotły na biomasę - Typ E wniosku o grant</t>
  </si>
  <si>
    <t>Proszę opisać zakres rzeczowy przedsięwzięcia</t>
  </si>
  <si>
    <t>Pozycje budżetu - wykaz prac kwalifikowalnych w ramach przedsięwzięcia</t>
  </si>
  <si>
    <t>Całkowita kwota brutto [zł]</t>
  </si>
  <si>
    <t>Proszę wypisać wszystkie wydatki w danej kategorii poniesione w ramach projektu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</si>
  <si>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</si>
  <si>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</si>
  <si>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</si>
  <si>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</si>
  <si>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</si>
  <si>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</si>
  <si>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</si>
  <si>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</si>
  <si>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Poniżej należy wymienić poniżej wszystkie załączniki dodawane do wniosku </t>
  </si>
  <si>
    <t>(niepotrzebne pozycje należy usunąć, dodatkowe zalączniki dopisać)</t>
  </si>
  <si>
    <t>Ocena Źródła Ciepła</t>
  </si>
  <si>
    <t>Ocena Źródła Energii Elektrycznej</t>
  </si>
  <si>
    <t>Uproszczony Audyt Energetyczny</t>
  </si>
  <si>
    <t>Miejscowość, data</t>
  </si>
  <si>
    <t>Kłodzko,….....................................</t>
  </si>
  <si>
    <t>Grantobiorca</t>
  </si>
  <si>
    <t>…...........................................</t>
  </si>
  <si>
    <t>podpis</t>
  </si>
  <si>
    <t>r.</t>
  </si>
  <si>
    <t>7.2 Słownie:</t>
  </si>
  <si>
    <t>Nie dotyczy</t>
  </si>
  <si>
    <t>Wybierz właściwą odpowiedź</t>
  </si>
  <si>
    <t>PLN</t>
  </si>
  <si>
    <t>pkt.</t>
  </si>
  <si>
    <t>Brak decyzji dla całego zakresu inwestycji</t>
  </si>
  <si>
    <t>Zakres_Budżet_Kryteria</t>
  </si>
  <si>
    <t>9_1</t>
  </si>
  <si>
    <t>Inwestycja wymaga decyzji/zgód administracyjnych i posiada je dla całego planowanego zakresu</t>
  </si>
  <si>
    <t>Inwestycja nie wymaga decyzji/zgód administracyjnych</t>
  </si>
  <si>
    <t>Wnioskowane dofinansowanie:</t>
  </si>
  <si>
    <t>Łączna redukcja CO2:</t>
  </si>
  <si>
    <t>kg równoważnika CO2/rok</t>
  </si>
  <si>
    <t>Efektywność redukcji emisji CO2:</t>
  </si>
  <si>
    <t>PLN/ 1 kg równoważnika CO2/rok</t>
  </si>
  <si>
    <t>Wartość projektu:</t>
  </si>
  <si>
    <t>Zainstalowana Moc OZE:</t>
  </si>
  <si>
    <t>Wskaźnik wartości projektu do zainstalowanej mocy OZE</t>
  </si>
  <si>
    <t>Czy dotyczy projektu?</t>
  </si>
  <si>
    <t>Ilość redukcji CO2</t>
  </si>
  <si>
    <t>kg CO2eq/rok</t>
  </si>
  <si>
    <t>PLN/ kg CO2eq/rok</t>
  </si>
  <si>
    <t>SUMA</t>
  </si>
  <si>
    <t>Proszę wybrać właściwą odpowiedź na poniższe pytania</t>
  </si>
  <si>
    <t>Czy gospodarstwo domowe Wnioskodawcy posiada status rodziny wielodzietnej (np. 3+ dzieci)?</t>
  </si>
  <si>
    <t>Czy gospodarstwo domowe wWnioskodawcy posiada Status osoby/rodziny uprawnionej do dodatku energetycznego lub innych form wsparcia dla osób zagrożonych ubóstwem energetycznym?</t>
  </si>
  <si>
    <t>Czy Wnioskodawcą jest osoba z orzeczeniem o znacznym/umiarkowanym stopniu niepełnosprawności?</t>
  </si>
  <si>
    <t>Czy budynek został szczególnie dotknięty przez skutki klęski żywiołowej?</t>
  </si>
  <si>
    <t>Czy w wyniku projektu zostanie zlikwidowany kocioł niespelniający wymogów dolnośląskich uchwał antysmogowych?</t>
  </si>
  <si>
    <t>Inny dokument potwierdzający prawo własności nieruchomości</t>
  </si>
  <si>
    <t>Typ grantu</t>
  </si>
  <si>
    <t>7.1 Brutto:</t>
  </si>
  <si>
    <t>Proszę uzupełnić o pozostale załączniki (jeśli dotyczy) kolejne wiersze kombinacją alt+enter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</si>
  <si>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</si>
  <si>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Dodatkowe</t>
  </si>
  <si>
    <t>brak zarejestrowanej działalności i brak wynajmu w nieruchomości</t>
  </si>
  <si>
    <t>działalność zarejestrowana pod adresem, ale nieprowadzona w nieruchomości</t>
  </si>
  <si>
    <t>%</t>
  </si>
  <si>
    <t>wynajem całości lub części nieruchomości (w tym agroturystyka)</t>
  </si>
  <si>
    <t>Wskaźnik adekwatny dla projektu</t>
  </si>
  <si>
    <t>Proszę wybrać wskaźniki adekwatne dla projektu i dla nich wpisać wartość docelowa</t>
  </si>
  <si>
    <t>Wartość docelowa wskaźnika</t>
  </si>
  <si>
    <t>szt.</t>
  </si>
  <si>
    <t>MW</t>
  </si>
  <si>
    <t>MW/rok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</si>
  <si>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 xml:space="preserve"> obecnie</t>
    </r>
  </si>
  <si>
    <t>tony równoważnika CO2/rok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</si>
  <si>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> dla budynku po inwestycji</t>
    </r>
  </si>
  <si>
    <t>PLN/kW</t>
  </si>
  <si>
    <t>PLN/tony równoważnika CO2/rok</t>
  </si>
  <si>
    <t>MWh</t>
  </si>
  <si>
    <t>MWh/rok</t>
  </si>
  <si>
    <t>kW/PLN</t>
  </si>
  <si>
    <t>4. Zakres projektu</t>
  </si>
  <si>
    <t>5. Budżet projektu</t>
  </si>
  <si>
    <t>5.1. koszty fabrycznie nowych urządzeń wchodzących w skład instalacji odnawialnego źródła energii,</t>
  </si>
  <si>
    <t>5.2. koszty fabrycznie nowych materiałów montażowych i niezbędnych zabezpieczeń, w tym p.poż.</t>
  </si>
  <si>
    <t>5.4. koszty uruchomienia instalacji odnawialnego źródła energii, przeszkolenia Grantobiorców</t>
  </si>
  <si>
    <t>6. Planowane daty rozpoczęcia i zakończenia realizacji Inwestycji</t>
  </si>
  <si>
    <t>6.1 Data rozpoczęcia realizacji Inwestycji:</t>
  </si>
  <si>
    <t>6.2 Data zakończenia realizacji Inwestycji:</t>
  </si>
  <si>
    <t>7. Wartość całkowita inwestycji</t>
  </si>
  <si>
    <t>8. Koszty kwalifikowalne brutto</t>
  </si>
  <si>
    <t>8.1 Brutto:</t>
  </si>
  <si>
    <t>8.2 Słownie:</t>
  </si>
  <si>
    <t>11.</t>
  </si>
  <si>
    <t>Kopia aktualnej decyzji w sprawie wymiaru podatku od nieruchomości</t>
  </si>
  <si>
    <t>email</t>
  </si>
  <si>
    <t>Telefon</t>
  </si>
  <si>
    <t>W budynku, w którym zostanie zamontowana instalacja odnawialnego źródła energii</t>
  </si>
  <si>
    <t>Ewentualna działalność pomocnicza nie przekroczy 20 % całkowitej rocznej wydajności infrastruktury</t>
  </si>
  <si>
    <t>Zamontowane instalacje odnawialnego źródła energii będą wykorzystywane wyłącznie na potrzeby gospodarstwa domowego</t>
  </si>
  <si>
    <t>Na dzień złożenia Wniosku o grant budynek jest oddany do użytkowania</t>
  </si>
  <si>
    <t>Nie został mi przyznany inny grant przez innego grantodawcę z terenu subregionu wałbrzyskiego w ramach Działania 9.6 w zakresie jaki obejmuje nabór dotyczący wsparcia OZE</t>
  </si>
  <si>
    <t>W przypadku wydatku nie nastąpiło, nie następuje i nie nastąpi nakładanie się finansowania przyznanego z funduszy strukturalnych Unii Europejskiej, Funduszu Spójności lub innych funduszy, programów, środków i instrumentów Unii Europejskiej ani krajowych środków publicznych</t>
  </si>
  <si>
    <t>Nie podlegam wykluczeniu z otrzymania dofinansowania na podstawie art. 207 ustawy o finansach publicznych oraz poinformuję pisemnie Grantodawcę, niezwłocznie po powzięciu przez Grantobiorcę informacji, o każdej zmianie w tym zakresie</t>
  </si>
  <si>
    <t>Nie ciąży na mnie obowiązek zwrotu pomocy wynikający z decyzji Komisji Europejskiej uznającej pomoc za niezgodną z prawem oraz ze wspólnym rynkiem w rozumieniu art. 107 TFUE</t>
  </si>
  <si>
    <t>Nie zostałem(am) ukarany(a) na mocy zapisów ustawy z dnia 15 czerwca 2012 r. o skutkach powierzania wykonywania pracy cudzoziemcom przebywającym wbrew przepisom na terytorium Rzeczpospolitej Polskiej (Dz. U. z 2012 r. poz. 769), zakazem dostępu do środków, o których mowa w art. 5 ust. 3 pkt. 1 i 4 ustawy z dnia 27 sierpnia 2009 r. o finansach publicznych (tj. Dz. U. z 2017 r., poz. 2077 z późn. zm.)</t>
  </si>
  <si>
    <t>Nie zostałem(am) ukarany(a) na podstawie art. 9 ust. 1 pkt. 2a ustawy z dnia 28 października 2002 r. o odpowiedzialności podmiotów zbiorowych za czyny zabronione pod groźbą kary (tj. Dz. U. z 2019 r., poz. 628);</t>
  </si>
  <si>
    <t>Nie jestem powiązany(a) osobowo lub kapitałowo z Gminą Kłodzko (Grantodawcą). Zobowiązuję się do niezwłocznego poinformowania Grantodawcy o każdej zmianie w tym zakresie</t>
  </si>
  <si>
    <t>Nie jestem powiązany(a) osobowo lub kapitałowo z wykonawcą usługi montażu instalacji odnawialnego źródła energii w ramach Projektu. Zobowiązuję się do niezwłocznego poinformowania Grantodawcy o każdej zmianie w tym zakresie</t>
  </si>
  <si>
    <t>Nie jestem powiązany(a) osobowo lub kapitałowo z jakimkolwiek podmiotem realizującym usługi związane z Projektem. Zobowiązuję się do niezwłocznego poinformowania Grantodawcy o każdej zmianie w tym zakresie</t>
  </si>
  <si>
    <t>Jestem należycie i poprawnie umocowany(a) do zawarcia Umowy oraz osoby reprezentujące Grantobiorcę są do tego uprawnione</t>
  </si>
  <si>
    <t>Główna działalność grantobiorcy ma charakter niegospodarczy</t>
  </si>
  <si>
    <t>Sieci wewnętrzne (budowa, rozbudowa lub przebudowa) obsługujące stację OZE nie będzie jedynym elementem projektu grantowego</t>
  </si>
  <si>
    <t>Jestem osobą fizyczną</t>
  </si>
  <si>
    <t>Zobowiązuję się do zachowania trwałości przedsięwzięcia – nie zbywania ani nie dokonywania modyfikacji przedmiotu. Przedsięwzięcia niskoemisyjnego w okresie 5 lat od daty płatności końcowej na rzecz Grantodawcy.</t>
  </si>
  <si>
    <t>Przyjmuję do wiadomości, iż pomoc finansowa przyznawana w postaci grantu przez gminę Kłodzko pochodzi ze środków Unii Europejskiej.</t>
  </si>
  <si>
    <t>Zobowiązuję się w ramach realizacji projektu objetego grantem do przestrzegania przepisów ochrony środowiska i zapewnia o zgodności realizowanego projektu z:</t>
  </si>
  <si>
    <t>Zakres objęty wnioskiem wpisuje się w zapewnienie zgodności realizowanego projektu
a) z realizacją zasady równości szans i niedyskryminacji, w tym dostępności dla osób z niepełnosprawnościami, zgodnie z art. 9 Rozporządzenia (UE) 2021/1060.
b) z Kartą Praw Podstawowych Unii Europejskiej z dnia 26 października 2012 r. (Dz. Urz. UE C 326 z 26.10.2012, str. 391)
c) z Konwencją o Prawach Osób Niepełnosprawnych w zakresie odnoszącym się do sposobu realizacji, zakresu projektu,
d) z zasadą równości kobiet i mężczyzn</t>
  </si>
  <si>
    <t>W przypadku realizacji grantu wykorzystującego biomasę lub biogaz nie będzie wykorzystywana pierwotna biomasa leśna oraz spełnione będą kryteria w zakresie zrównoważonego rozwoju i ograniczenia emisji gazów cieplarnianych określone w art. 29–31 dyrektywy Parlamentu Europejskiego i Rady (UE) 2018/2001 z dnia 11 grudnia 2018 r.</t>
  </si>
  <si>
    <t>Rozmiar (zdolność wytwórcza) instalacji nie przekracza realnego zapotrzebowania na energię</t>
  </si>
  <si>
    <t>Instalacja OZE w projekcie nie będzie wykorzystywana przez osoby fizyczne do prowadzenia działalności gospodarczej (zarejestrowanie działalności gospodarczej w domu/mieszkaniu – bez jej faktycznego wykonywania w tym miejscu - nie wyklucza z możliwości uzyskania grantu), rozmiar instalacji (zdolność wytwórcza) nie przekracza realnego zapotrzebowania, a wytwarzana energia będzie zużywana wyłącznie na potrzeby własne podmiotu (w zakresie działalności niegospodarczej)</t>
  </si>
  <si>
    <t>Magazyny energii instalowane będą tylko na potrzeby instalacji pozyskujących energię ze źródeł odnawialnych (nie będą przewymiarowane względem instalacji OZE – magazyn nie może służyć przechowywaniu energii nie pochodzącej z OZE)</t>
  </si>
  <si>
    <t>Instalacja pozyskująca energię z OZE, na potrzeby której służyć ma magazyn energii, jest już zainstalowana lub zostanie zainstalowana najpóźniej wraz z magazynem energii</t>
  </si>
  <si>
    <t>Zobowiązuję się pokryć koszty związane z eksploatacją instalacji odnawialnego źródła energii i jego naprawami w przypadku, gdy uszkodzenie nie jest objęte gwarancją</t>
  </si>
  <si>
    <t>Zobowiązuję się pokryć koszty niekwalifikowalne w projekcie - jeśli wystąpią</t>
  </si>
  <si>
    <t>Na dzień złożenia wniosku o udzielenie grantu realizacja przedsięwzięcia objętego wnioskiem nie została zakończona (inwestycja nie została w pełni zrealizowana ani odebrana), a wydatki nie zostały w całości poniesione.</t>
  </si>
  <si>
    <t>Na dzień złożenia wniosku nie posiadam zaległości publicznoprawnych wobec Grantodawcy – Gminy Kłodzko,</t>
  </si>
  <si>
    <t>Informacje podane w niniejszym wniosku są zgodne z prawdą i stanem faktycznym</t>
  </si>
  <si>
    <t>5.3. koszty prac budowlano-montażowych instalacji odnawialnego źródła energii</t>
  </si>
  <si>
    <t>Limit górny właściwy dla typu projektu</t>
  </si>
  <si>
    <t>Nr typu projektu</t>
  </si>
  <si>
    <t>Koszty kwalifikowalne projektu niższe niż minimalny poziom dofinansowania</t>
  </si>
  <si>
    <t>8.3 Ocena spełnienia limitów dofinansowania:</t>
  </si>
  <si>
    <t>Typ A wniosku o grant</t>
  </si>
  <si>
    <t>Typ B wniosku o grant</t>
  </si>
  <si>
    <t>Typ C wniosku o grant</t>
  </si>
  <si>
    <t>Typ D wniosku o grant</t>
  </si>
  <si>
    <t>Typ E wniosku o grant</t>
  </si>
  <si>
    <t>typu B wniosku o grant</t>
  </si>
  <si>
    <t>typu C wniosku o grant</t>
  </si>
  <si>
    <t>typu D wniosku o grant</t>
  </si>
  <si>
    <t>typu E wniosku o grant</t>
  </si>
  <si>
    <t>typu A wniosku o grant</t>
  </si>
  <si>
    <t>jest obecnie prowadzona</t>
  </si>
  <si>
    <t>jest obecnie zarejestrowana ale nieprowadzona</t>
  </si>
  <si>
    <t>działalność gospodarcza</t>
  </si>
  <si>
    <t>12.</t>
  </si>
  <si>
    <t>13.</t>
  </si>
  <si>
    <t>Koszt kwalifikowalny brutto [zł]</t>
  </si>
  <si>
    <t>9. Kryteria merytoryczne uzupełniające</t>
  </si>
  <si>
    <t>9.1 Proszę określić stopień gotowości projektu do realizacji</t>
  </si>
  <si>
    <t>9.2 Efektywność redukcji emicji CO2</t>
  </si>
  <si>
    <t>9.3. Wskaźnik wartości projektu do zainstalowanej mocy OZE</t>
  </si>
  <si>
    <t>9.4 Wskaźnik mocy magazynu do ceny</t>
  </si>
  <si>
    <t>9.5 Wskaźnik ceny redukcji CO2</t>
  </si>
  <si>
    <t>9.6 Kryterium ubóstwa energetycznego lub trudnej sytuacji społecznej</t>
  </si>
  <si>
    <t>9.7 Nieruchomość zalana w wyniku powodzi z września 2024</t>
  </si>
  <si>
    <t>9.8 Likwidacja kotła niespełniającego wymogów dolnośląskich uchwał antysmogowych</t>
  </si>
  <si>
    <t>10. Wskaźniki produktu</t>
  </si>
  <si>
    <t>10.1 Liczba wybudowanych jednostek wytwarzania energii cieplnej z OZE (WLWK-PLRO036)</t>
  </si>
  <si>
    <t>10.2 Liczba wybudowanych jednostek wytwarzania energii elektrycznej z OZE (WLWK-PLRO034)</t>
  </si>
  <si>
    <t>10.3 Liczba obiektów dostosowanych do potrzeb osób z niepełnosprawnościami (EFRR/FST/FS) (WLWKPLRO132)</t>
  </si>
  <si>
    <t>10.4 Liczba projektów, w których sfinansowano koszty racjonalnych usprawnień dla osób z niepełnosprawnościami (EFRR/FST/FS) (WLWK-PLRO199)</t>
  </si>
  <si>
    <t>10.5 Liczba zmodernizowanych indywidualnych źródeł ciepła (WLWK-PLRO024)</t>
  </si>
  <si>
    <t>10.6  Liczba powstałych magazynów energii elektrycznej (WLWKPLRO238)</t>
  </si>
  <si>
    <t>10.7 Pojemność magazynów energii elektrycznej (WLWK-PLRO208)</t>
  </si>
  <si>
    <t>10.8 Moc OZE w stosunku do zapotrzebowania</t>
  </si>
  <si>
    <t>11. Wskaźniki rezultatu</t>
  </si>
  <si>
    <t>11.1  Dodatkowa zdolność wytwarzania energii cieplnej ze źródeł OZE (WLWK-PLRO027 )</t>
  </si>
  <si>
    <t>11.2 Dodatkowa zdolność wytwarzania energii elektrycznej ze źródeł OZE (WLWK-PLRO026)</t>
  </si>
  <si>
    <t>11.3 Ilość wytworzonej energii cieplnej ze źródeł OZE WLWK-PLRR014</t>
  </si>
  <si>
    <t>11.4 Ilość wytworzonej energii elektrycznej ze źródeł OZE WLWK-PLRR013</t>
  </si>
  <si>
    <t>11.5 Ilość zmagazynowanej energii w magazynie energii (ilość energii dostarczona do magazynu) elektrycznej WLWK-PLRR108</t>
  </si>
  <si>
    <t>11.6 Szacowana emisja gazów cieplarnianych:</t>
  </si>
  <si>
    <t>12. Wskaźniki efektywności kosztowej</t>
  </si>
  <si>
    <t>12.1 Wskaźnik wartości projektu do zainstalowanej mocy OZE</t>
  </si>
  <si>
    <t>12.2 Wskaźnik ceny redukcji CO2</t>
  </si>
  <si>
    <t>12.3 Wskaźnik mocy magazynu do ceny</t>
  </si>
  <si>
    <t>13. Test pomocy publicznej</t>
  </si>
  <si>
    <t>14. Dzialalność gospodarcza w nieruchomości objętej wnioskiem</t>
  </si>
  <si>
    <t>14.1 Proszę wybrać status nieruchomości w kontekście zarejestrowania i prowadzenia dzialalności gospodarczej w budynku</t>
  </si>
  <si>
    <t>14.3 Powierzchnia nieruchomości na której prowadzona jest dzialalność gospodarcza:</t>
  </si>
  <si>
    <t>14.4 Uział powierzchni wykorzystywanej na działalność w powierzchni użytkowej budynku:</t>
  </si>
  <si>
    <t>działalność prowadzona w nieruchomości i/lub wynajem całości lub części nieruchomości (w tym agroturystyka)</t>
  </si>
  <si>
    <t>Oświadczam, że wniosek o grant jest zgodny z celami zrównoważonego rozwoju ONZ, celami Porozumienia Paryskiego,zasadą „nie czyń znaczącej szkody” 
(DNSH - ang. Do No Significant Harm), w tym ochroną drzew,  celami w zakresie środowiska określonymi w art. 11  Traktatu o funkcjonowaniu Unii Europejskiej co wynika z art. 9 Rozporządzenie Parlamentu Europejskiego i Rady (UE) 2021/1060., a realizacja grantu będzie odbywać się ww sposób uwzględniający uodparnianie na zmiany klimatu</t>
  </si>
  <si>
    <t>Oświadczam, że produktów projektu (wytworzona energia) będą korzystać wszyscy mieszkańcy, bez względu na przesłanki określone w art. 9 Rozporządzenia ogólnego (wiek, płeć, przynależność narodową lub etniczną, orientację seksualną, niepełnosprawność lub jakiekolwiek inne czynniki). Ewentualne dysproporcje w udziale (np. danej płci) są determinowane czynnikami, na które Wnioskodawca nie ma wpływu. Grantobiorca, uczestnicząc w projekcie, korzysta z obsługi zapewnianej przez Gminę Kłodzko, która deklaruje pełną zgodność z obowiązującymi standardami dostępności. W związku z tym, Grantobiorca zobowiązuje się do korzystania i niezakłócania tych standardów w zakresie, w jakim dotyczą jego obsługi.</t>
  </si>
  <si>
    <t>Deklaruję zgodność projektu z zasadą równości kobiet i mężczyzn. Przez zgodność z tą zasadą należy rozumieć, z jednej strony zaplanowanie takich działań w projekcie, które wpłyną na wyrównywanie szans danej płci będącej w gorszym położeniu (o ile takie nierówności zostały zdiagnozowane w projekcie). Z drugiej strony zaś stworzenie takich mechanizmów, aby na żadnym etapie wdrażania projektu nie dochodziło do dyskryminacji i wykluczenia ze względu na płeć. Realizacja inwestycji odbywać się będzie zgodnie z obowiązującymi normami, bez narażania kogokolwiek na gorsze warunki ze względu na płeć. Zapewniam, że zarówno kobiety, jak i mężczyźni mają równy dostęp do informacji technicznych, instrukcji obsługi oraz szkoleń dotyczących użytkowania instalacji, oraz przyjmuję osobistą odpowiedzialność za przestrzeganie zasady równości kobiet i mężczyzn w trakcie realizacji projektu.</t>
  </si>
  <si>
    <t xml:space="preserve">W przypadku nieruchomości nieruchomości zalanych w wyniku powodzi z września 2024 roku, oświadczam,  że nie ubiegam i nie będę ubiegać się o wykup nieruchomości przez Wody Polskie </t>
  </si>
  <si>
    <t>kW</t>
  </si>
  <si>
    <t>kWp</t>
  </si>
  <si>
    <t>PLN/ kW</t>
  </si>
  <si>
    <t>PLN/ kWp</t>
  </si>
  <si>
    <t>Wskaźnik wartości projektu do zainstalowanej mocy OZE [PLN/kW]</t>
  </si>
  <si>
    <t>Wskaźnik wartości projektu do zainstalowanej mocy OZE [PLN/kWp]</t>
  </si>
  <si>
    <t>PLN/kWp</t>
  </si>
  <si>
    <t xml:space="preserve">  </t>
  </si>
  <si>
    <t>1.1 Dane o grantobiorcy</t>
  </si>
  <si>
    <t>1.2 Dane teleadresowe</t>
  </si>
  <si>
    <t>2. Nieruchomość objętej wnioskiem</t>
  </si>
  <si>
    <t>2.1 Miejsce realizacji</t>
  </si>
  <si>
    <t>3. Informacja o  osobach uprawnionych</t>
  </si>
  <si>
    <t xml:space="preserve">Proszę wskazać dane: a)właściciela lub wszystkich współwłaścicieli przedmiotowego budynku/nieruchomości której dotyczy wniosek. (Grantobiorca powinien reprezentować wszystkich wspołwaścicieli i posiadać stosowne upoważnienia) b) dane małżonka, jeżeli wnioskodawca nie posiada rozdzielności majątkowej c) dane pełnomocnika
</t>
  </si>
  <si>
    <t>4.2 Opis zakresu rzeczowego przedsięwzięcia</t>
  </si>
  <si>
    <t>4.1 Czy elementem uzupełniającym projektu grantowego będą sieci wewnętrzne?</t>
  </si>
  <si>
    <t>Zapoznałem(am) się z Procedurami Projektu grantowego pn. „Poprawa efektywności energetycznej budynków mieszkalnych na terenie Gminy Kłodzko”, dokumentami i zasadami wskazanymi w dokumentacji naboru, w tym zasadami kwalifikowalności i akceptuję bez wyjątku jego zasady oraz  zobowiązuję się do ich stosowania oraz przestrzegania.</t>
  </si>
  <si>
    <t>14.</t>
  </si>
  <si>
    <t>15.</t>
  </si>
  <si>
    <t xml:space="preserve">	Pełnomocnictwo właściciela / Pełnomocnictwa współwłaścicieli nieruchomości </t>
  </si>
  <si>
    <t>Oświadczenie o wyrażeniu zgody współmałżonka na realizację przedsięwzięcia</t>
  </si>
  <si>
    <t xml:space="preserve">Dokument potwierdzający prawo do nieruchomości </t>
  </si>
  <si>
    <t>Dokument potwierdzający uprawnienie do otrzymania dodatku energetycznego lub korzystania z innych form wsparcia dedykowanym osobom zagrożonym ubóstwem energetycznym</t>
  </si>
  <si>
    <t>Aktualne orzeczenie o znacznym lub umiarkowanym stopniu niepełnosprawności</t>
  </si>
  <si>
    <t>Zobowiązanie do stosowania mechanizmu monitorowania i wycofania w przypadku wykorzystania infrastruktury na cele prowadzenia działalności gospodarczej o charakterze pomocniczym</t>
  </si>
  <si>
    <t>Dowody potwierdzające wpływ powodzi na nieruchomość (np. zaświadczenia właściwych organów administracji, protokoły szkód sporządzone przez służby ratunkowe lub ubezpieczycieli) -jeżeli dotyczy</t>
  </si>
  <si>
    <t>Oświadczenie Grantobiorcy że przedsięwzięcie objęte wnioskiem nie dotyczy tworzenia ani rozwoju usług opieki instytucjonalnej, nie prowadzi do utrwalania opieki instytucjonalnej oraz pozostaje zgodne z zasadą deinstytucjonalizacji – w zakresie, w jakim kryterium to ma zastosowanie do niniejszego naboru i przedmiotowego przedsięwzięcia</t>
  </si>
  <si>
    <t xml:space="preserve">Dokumenty poświadczające status rodziny wielodzietnej tj, Karta Dużej Rodziny innego dokumentu potwierdzającego status rodziny wielodzietnej- kopia; lub oświadczenia wnioskodawcy wraz z dokumentami potwierdzającymi liczbę dzieci </t>
  </si>
  <si>
    <t>Oferta wybrana do realizacji wraz z załącznikiem dokumentującym przeprowadzone rozpoznanie rynku poprzedzające wybor wykonawcy</t>
  </si>
  <si>
    <t>Zgoda wszystkich współwłaścicieli budynku mieszkalnego na realizację przedsięwzięcia na częściach wspólnych</t>
  </si>
  <si>
    <t>5.5. Koszt budowy, rozbudowy lub przebudowy sieci wewnętrznych obsługujących instalacje OZE- limit 49% kosztów kwalifikowalnychw</t>
  </si>
  <si>
    <t>49% kosztu kwalifikowalnego</t>
  </si>
  <si>
    <t>Klauzula informacyna- przetwarzanie danych osobowych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</si>
</sst>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ptos Narrow"/>
      <family val="2"/>
    </font>
    <font>
      <sz val="8"/>
      <name val="Calibri"/>
      <family val="2"/>
      <charset val="238"/>
      <scheme val="minor"/>
    </font>
    <font>
      <sz val="10"/>
      <color theme="1"/>
      <name val="Aptos Narrow"/>
      <family val="2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ajor"/>
    </font>
    <font>
      <b/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"/>
      <scheme val="major"/>
    </font>
    <font>
      <sz val="10"/>
      <color theme="1"/>
      <name val="Wingdings"/>
      <charset val="2"/>
    </font>
    <font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.75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E8B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16" fontId="0" fillId="0" borderId="0" xfId="0" applyNumberFormat="1"/>
    <xf numFmtId="0" fontId="2" fillId="0" borderId="0" xfId="0" applyFont="1" applyAlignment="1">
      <alignment vertical="center"/>
    </xf>
    <xf numFmtId="16" fontId="2" fillId="0" borderId="0" xfId="0" applyNumberFormat="1" applyFont="1"/>
    <xf numFmtId="0" fontId="5" fillId="0" borderId="1" xfId="0" quotePrefix="1" applyFont="1" applyBorder="1"/>
    <xf numFmtId="0" fontId="2" fillId="0" borderId="13" xfId="0" applyFont="1" applyBorder="1"/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0" borderId="14" xfId="0" quotePrefix="1" applyFont="1" applyBorder="1"/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>
      <alignment vertical="top"/>
    </xf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16" fontId="10" fillId="0" borderId="0" xfId="0" applyNumberFormat="1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9" fontId="10" fillId="0" borderId="0" xfId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3" fontId="0" fillId="0" borderId="0" xfId="0" applyNumberForma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7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right" vertical="center"/>
    </xf>
    <xf numFmtId="0" fontId="2" fillId="0" borderId="3" xfId="0" applyFont="1" applyBorder="1"/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22" fillId="2" borderId="3" xfId="0" applyFont="1" applyFill="1" applyBorder="1" applyAlignment="1" applyProtection="1">
      <alignment horizontal="left"/>
      <protection locked="0"/>
    </xf>
    <xf numFmtId="0" fontId="22" fillId="2" borderId="4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9" fillId="2" borderId="1" xfId="2" applyFill="1" applyBorder="1" applyAlignment="1" applyProtection="1">
      <alignment horizontal="center"/>
      <protection locked="0"/>
    </xf>
    <xf numFmtId="0" fontId="15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164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4" fontId="2" fillId="2" borderId="2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5" fillId="0" borderId="7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wrapText="1"/>
    </xf>
    <xf numFmtId="4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9" fontId="10" fillId="2" borderId="1" xfId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 wrapText="1"/>
    </xf>
    <xf numFmtId="164" fontId="21" fillId="0" borderId="9" xfId="0" applyNumberFormat="1" applyFont="1" applyBorder="1" applyAlignment="1">
      <alignment horizontal="right" vertical="center"/>
    </xf>
    <xf numFmtId="164" fontId="21" fillId="0" borderId="5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5" fillId="3" borderId="15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165" fontId="2" fillId="2" borderId="2" xfId="0" applyNumberFormat="1" applyFont="1" applyFill="1" applyBorder="1" applyAlignment="1" applyProtection="1">
      <alignment horizontal="center"/>
      <protection locked="0"/>
    </xf>
    <xf numFmtId="165" fontId="2" fillId="2" borderId="3" xfId="0" applyNumberFormat="1" applyFont="1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</cellXfs>
  <cellStyles count="3">
    <cellStyle name="Hiperłącze" xfId="2" builtinId="8"/>
    <cellStyle name="Normalny" xfId="0" builtinId="0"/>
    <cellStyle name="Procentowy" xfId="1" builtinId="5"/>
  </cellStyles>
  <dxfs count="2">
    <dxf>
      <fill>
        <patternFill>
          <bgColor rgb="FFFF5D5D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B8E8B8"/>
      <color rgb="FFFF5D5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Niestandardowy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E25-9E96-45B4-9E09-097C14F4EEA2}">
  <sheetPr codeName="Arkusz1"/>
  <dimension ref="A1:AG41"/>
  <sheetViews>
    <sheetView showGridLines="0" view="pageLayout" topLeftCell="A54" zoomScale="90" zoomScaleNormal="100" zoomScalePageLayoutView="90" workbookViewId="0">
      <selection activeCell="A41" sqref="A41:AG41"/>
    </sheetView>
  </sheetViews>
  <sheetFormatPr defaultColWidth="8.85546875" defaultRowHeight="15"/>
  <cols>
    <col min="1" max="34" width="2.5703125" customWidth="1"/>
  </cols>
  <sheetData>
    <row r="1" spans="1:33">
      <c r="U1" s="1"/>
    </row>
    <row r="2" spans="1:33">
      <c r="Y2" s="1" t="s">
        <v>246</v>
      </c>
    </row>
    <row r="3" spans="1:33">
      <c r="Q3" t="s">
        <v>5</v>
      </c>
    </row>
    <row r="4" spans="1:33">
      <c r="Q4" s="1" t="s">
        <v>6</v>
      </c>
    </row>
    <row r="5" spans="1:33">
      <c r="Q5" t="s">
        <v>7</v>
      </c>
    </row>
    <row r="6" spans="1:33">
      <c r="Q6" s="1" t="s">
        <v>6</v>
      </c>
    </row>
    <row r="7" spans="1:33" ht="35.1" customHeight="1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</row>
    <row r="8" spans="1:33" ht="28.5" customHeight="1">
      <c r="A8" s="59" t="s">
        <v>10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3" ht="50.65" customHeight="1">
      <c r="A9" s="59" t="s">
        <v>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1" spans="1:33">
      <c r="L11" s="1" t="s">
        <v>11</v>
      </c>
    </row>
    <row r="12" spans="1:33">
      <c r="I12" s="1" t="s">
        <v>12</v>
      </c>
    </row>
    <row r="14" spans="1:33">
      <c r="A14" s="1" t="s">
        <v>109</v>
      </c>
      <c r="E14" s="64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6"/>
      <c r="AG14" s="18"/>
    </row>
    <row r="16" spans="1:33">
      <c r="A16" s="3" t="s">
        <v>13</v>
      </c>
    </row>
    <row r="17" spans="1:33">
      <c r="A17" s="1" t="s">
        <v>247</v>
      </c>
    </row>
    <row r="18" spans="1:33" ht="26.45" customHeight="1">
      <c r="A18" s="62" t="s">
        <v>27</v>
      </c>
      <c r="B18" s="62"/>
      <c r="C18" s="62"/>
      <c r="D18" s="62"/>
      <c r="E18" s="62"/>
      <c r="F18" s="62"/>
      <c r="G18" s="62"/>
      <c r="H18" s="62"/>
      <c r="I18" s="62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 ht="39.75" customHeight="1">
      <c r="A19" s="61" t="s">
        <v>23</v>
      </c>
      <c r="B19" s="61"/>
      <c r="C19" s="61"/>
      <c r="D19" s="61"/>
      <c r="E19" s="61"/>
      <c r="F19" s="61"/>
      <c r="G19" s="61"/>
      <c r="H19" s="61"/>
      <c r="I19" s="61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spans="1:33" ht="25.9" customHeight="1">
      <c r="A20" s="61" t="s">
        <v>24</v>
      </c>
      <c r="B20" s="61"/>
      <c r="C20" s="61"/>
      <c r="D20" s="61"/>
      <c r="E20" s="61"/>
      <c r="F20" s="61"/>
      <c r="G20" s="61"/>
      <c r="H20" s="61"/>
      <c r="I20" s="61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</row>
    <row r="21" spans="1:33">
      <c r="A21" s="69" t="s">
        <v>25</v>
      </c>
      <c r="B21" s="69"/>
      <c r="C21" s="69"/>
      <c r="D21" s="69"/>
      <c r="E21" s="69"/>
      <c r="F21" s="69"/>
      <c r="G21" s="69"/>
      <c r="H21" s="69"/>
      <c r="I21" s="69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spans="1:33">
      <c r="A22" s="69" t="s">
        <v>26</v>
      </c>
      <c r="B22" s="69"/>
      <c r="C22" s="69"/>
      <c r="D22" s="69"/>
      <c r="E22" s="69"/>
      <c r="F22" s="69"/>
      <c r="G22" s="69"/>
      <c r="H22" s="69"/>
      <c r="I22" s="69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3">
      <c r="A23" s="1" t="s">
        <v>248</v>
      </c>
    </row>
    <row r="24" spans="1:33">
      <c r="A24" s="1" t="s">
        <v>14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" t="s">
        <v>15</v>
      </c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>
      <c r="A25" s="1" t="s">
        <v>16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1" t="s">
        <v>17</v>
      </c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spans="1:33">
      <c r="A26" s="1" t="s">
        <v>18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" t="s">
        <v>19</v>
      </c>
      <c r="V26" s="16"/>
      <c r="W26" s="16"/>
      <c r="X26" s="15" t="s">
        <v>28</v>
      </c>
      <c r="Y26" s="16"/>
      <c r="Z26" s="16"/>
      <c r="AA26" s="16"/>
      <c r="AB26" s="68"/>
      <c r="AC26" s="68"/>
      <c r="AD26" s="68"/>
      <c r="AE26" s="68"/>
      <c r="AF26" s="68"/>
      <c r="AG26" s="68"/>
    </row>
    <row r="27" spans="1:33">
      <c r="A27" s="1" t="s">
        <v>20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1" t="s">
        <v>21</v>
      </c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spans="1:33">
      <c r="A28" s="1" t="s">
        <v>22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1" t="s">
        <v>147</v>
      </c>
      <c r="V28" s="14"/>
      <c r="W28" s="14"/>
      <c r="X28" s="14"/>
      <c r="Y28" s="14"/>
      <c r="Z28" s="14"/>
      <c r="AA28" s="14"/>
      <c r="AB28" s="14"/>
      <c r="AC28" s="14"/>
      <c r="AD28" s="14"/>
      <c r="AE28" s="68"/>
      <c r="AF28" s="68"/>
      <c r="AG28" s="68"/>
    </row>
    <row r="29" spans="1:33">
      <c r="A29" s="1" t="s">
        <v>146</v>
      </c>
      <c r="E29" s="8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1:33" ht="23.25" customHeight="1">
      <c r="A30" s="3" t="s">
        <v>249</v>
      </c>
    </row>
    <row r="31" spans="1:33">
      <c r="A31" s="1" t="s">
        <v>250</v>
      </c>
    </row>
    <row r="32" spans="1:33">
      <c r="A32" s="57" t="s">
        <v>14</v>
      </c>
      <c r="B32" s="57"/>
      <c r="C32" s="57"/>
      <c r="D32" s="7" t="s">
        <v>32</v>
      </c>
      <c r="E32" s="6"/>
      <c r="F32" s="6"/>
      <c r="G32" s="57" t="s">
        <v>15</v>
      </c>
      <c r="H32" s="57"/>
      <c r="I32" s="57"/>
      <c r="J32" s="57"/>
      <c r="K32" s="57"/>
      <c r="L32" s="57" t="s">
        <v>29</v>
      </c>
      <c r="M32" s="57"/>
      <c r="N32" s="57"/>
      <c r="O32" s="57"/>
      <c r="P32" s="57" t="s">
        <v>16</v>
      </c>
      <c r="Q32" s="57"/>
      <c r="R32" s="57"/>
      <c r="S32" s="57"/>
      <c r="T32" s="57"/>
      <c r="U32" s="57" t="s">
        <v>30</v>
      </c>
      <c r="V32" s="57"/>
      <c r="W32" s="57"/>
      <c r="X32" s="57"/>
      <c r="Y32" s="57" t="s">
        <v>17</v>
      </c>
      <c r="Z32" s="57"/>
      <c r="AA32" s="57"/>
      <c r="AB32" s="57"/>
      <c r="AC32" s="57"/>
      <c r="AD32" s="57" t="s">
        <v>31</v>
      </c>
      <c r="AE32" s="57"/>
      <c r="AF32" s="57"/>
      <c r="AG32" s="57"/>
    </row>
    <row r="33" spans="1:33">
      <c r="A33" s="57" t="s">
        <v>18</v>
      </c>
      <c r="B33" s="57"/>
      <c r="C33" s="57"/>
      <c r="D33" s="57"/>
      <c r="E33" s="57"/>
      <c r="F33" s="57"/>
      <c r="G33" s="83"/>
      <c r="H33" s="83"/>
      <c r="I33" s="83"/>
      <c r="J33" s="83"/>
      <c r="K33" s="83"/>
      <c r="L33" s="83"/>
      <c r="M33" s="83"/>
      <c r="N33" s="83"/>
      <c r="O33" s="83"/>
      <c r="P33" s="57" t="s">
        <v>19</v>
      </c>
      <c r="Q33" s="57"/>
      <c r="R33" s="57"/>
      <c r="S33" s="57"/>
      <c r="T33" s="57"/>
      <c r="U33" s="17"/>
      <c r="V33" s="17"/>
      <c r="W33" s="11" t="s">
        <v>28</v>
      </c>
      <c r="X33" s="14"/>
      <c r="Y33" s="17"/>
      <c r="Z33" s="17"/>
      <c r="AA33" s="69"/>
      <c r="AB33" s="69"/>
      <c r="AC33" s="69"/>
      <c r="AD33" s="69"/>
      <c r="AE33" s="69"/>
      <c r="AF33" s="69"/>
      <c r="AG33" s="69"/>
    </row>
    <row r="34" spans="1:33">
      <c r="A34" s="70" t="s">
        <v>20</v>
      </c>
      <c r="B34" s="70"/>
      <c r="C34" s="7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12" t="s">
        <v>21</v>
      </c>
      <c r="Q34" s="13"/>
      <c r="R34" s="13"/>
      <c r="S34" s="13"/>
      <c r="T34" s="13"/>
      <c r="U34" s="71"/>
      <c r="V34" s="71"/>
      <c r="W34" s="71"/>
      <c r="X34" s="71"/>
      <c r="Y34" s="12" t="s">
        <v>22</v>
      </c>
      <c r="Z34" s="13"/>
      <c r="AA34" s="13"/>
      <c r="AB34" s="13"/>
      <c r="AC34" s="13"/>
      <c r="AD34" s="84">
        <v>86</v>
      </c>
      <c r="AE34" s="85"/>
      <c r="AF34" s="85"/>
      <c r="AG34" s="86"/>
    </row>
    <row r="35" spans="1:33">
      <c r="A35" s="82" t="s">
        <v>33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54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5.9" customHeight="1">
      <c r="A36" s="61" t="s">
        <v>108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78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80"/>
    </row>
    <row r="38" spans="1:33">
      <c r="A38" s="3"/>
    </row>
    <row r="39" spans="1:33">
      <c r="A39" s="3" t="s">
        <v>251</v>
      </c>
    </row>
    <row r="40" spans="1:33" ht="54" customHeight="1">
      <c r="A40" s="72" t="s">
        <v>252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4"/>
    </row>
    <row r="41" spans="1:33" ht="119.65" customHeight="1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</row>
  </sheetData>
  <sheetProtection algorithmName="SHA-512" hashValue="po95Sv2xucES0ReRSqZ9hoKr7CpOXinyWMTysrR9gnS+X4xexyQAOMafacYjamzgGT8/SUnvgFohSrkzPaNwEQ==" saltValue="7phMqWkFKgujLE9bDtj8ZA==" spinCount="100000" sheet="1" selectLockedCells="1"/>
  <mergeCells count="46">
    <mergeCell ref="A40:AG40"/>
    <mergeCell ref="A41:AG41"/>
    <mergeCell ref="L36:AG36"/>
    <mergeCell ref="E27:P27"/>
    <mergeCell ref="E28:P28"/>
    <mergeCell ref="AA33:AG33"/>
    <mergeCell ref="A36:K36"/>
    <mergeCell ref="A35:K35"/>
    <mergeCell ref="V27:AG27"/>
    <mergeCell ref="AE28:AG28"/>
    <mergeCell ref="G33:O33"/>
    <mergeCell ref="AD34:AG34"/>
    <mergeCell ref="D34:O34"/>
    <mergeCell ref="E29:AG29"/>
    <mergeCell ref="A32:C32"/>
    <mergeCell ref="A33:F33"/>
    <mergeCell ref="A34:C34"/>
    <mergeCell ref="G32:K32"/>
    <mergeCell ref="V24:AG24"/>
    <mergeCell ref="V25:AG25"/>
    <mergeCell ref="AB26:AG26"/>
    <mergeCell ref="E25:P25"/>
    <mergeCell ref="E26:P26"/>
    <mergeCell ref="U34:X34"/>
    <mergeCell ref="J21:AG21"/>
    <mergeCell ref="U22:AG22"/>
    <mergeCell ref="E24:P24"/>
    <mergeCell ref="A22:I22"/>
    <mergeCell ref="A21:I21"/>
    <mergeCell ref="A7:AG7"/>
    <mergeCell ref="A8:AG8"/>
    <mergeCell ref="A9:AG9"/>
    <mergeCell ref="A19:I19"/>
    <mergeCell ref="A20:I20"/>
    <mergeCell ref="A18:I18"/>
    <mergeCell ref="J18:AG18"/>
    <mergeCell ref="E14:AF14"/>
    <mergeCell ref="J19:AG19"/>
    <mergeCell ref="J20:AG20"/>
    <mergeCell ref="L35:AG35"/>
    <mergeCell ref="P32:T32"/>
    <mergeCell ref="U32:X32"/>
    <mergeCell ref="Y32:AC32"/>
    <mergeCell ref="AD32:AG32"/>
    <mergeCell ref="P33:T33"/>
    <mergeCell ref="L32:O32"/>
  </mergeCells>
  <dataValidations count="1">
    <dataValidation type="whole" allowBlank="1" showInputMessage="1" showErrorMessage="1" sqref="J22:T22 V26:W26 Y26:AA26 V28:AD28 U33:V33 X33:Z33" xr:uid="{61E25E85-582C-4932-90CA-0F23F6732AB0}">
      <formula1>0</formula1>
      <formula2>9</formula2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 xml:space="preserve">&amp;C&amp;G
</oddHeader>
    <oddFooter>&amp;LSekcja A &amp;A&amp;C 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259499-05F8-4ECB-9366-58FC4F56B507}">
          <x14:formula1>
            <xm:f>Arkusz1!$A$2:$A$6</xm:f>
          </x14:formula1>
          <xm:sqref>E14:AF14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8462-99CC-401F-AC5C-353CE77CB51F}">
  <sheetPr codeName="Arkusz2"/>
  <dimension ref="A1:AG224"/>
  <sheetViews>
    <sheetView showGridLines="0" showRuler="0" view="pageLayout" topLeftCell="A274" zoomScale="140" zoomScaleNormal="100" zoomScalePageLayoutView="140" workbookViewId="0">
      <selection activeCell="AA188" sqref="AA188:AC188"/>
    </sheetView>
  </sheetViews>
  <sheetFormatPr defaultColWidth="8.85546875" defaultRowHeight="12.75"/>
  <cols>
    <col min="1" max="34" width="2.5703125" style="1" customWidth="1"/>
    <col min="35" max="16384" width="8.85546875" style="1"/>
  </cols>
  <sheetData>
    <row r="1" spans="1:33">
      <c r="A1" s="3" t="s">
        <v>132</v>
      </c>
    </row>
    <row r="2" spans="1:33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B3" s="39" t="str">
        <f>IF(Grantobiorca!$E$14=Założenia!D3,"X","")</f>
        <v/>
      </c>
      <c r="D3" s="1" t="s">
        <v>51</v>
      </c>
    </row>
    <row r="4" spans="1:33">
      <c r="B4" s="39" t="str">
        <f>IF(Grantobiorca!$E$14=Założenia!D4,"X","")</f>
        <v/>
      </c>
      <c r="D4" s="1" t="s">
        <v>52</v>
      </c>
    </row>
    <row r="5" spans="1:33">
      <c r="B5" s="39" t="str">
        <f>IF(Grantobiorca!$E$14=Założenia!D5,"X","")</f>
        <v/>
      </c>
      <c r="D5" s="1" t="s">
        <v>53</v>
      </c>
    </row>
    <row r="6" spans="1:33">
      <c r="B6" s="39"/>
      <c r="D6" s="1" t="s">
        <v>54</v>
      </c>
    </row>
    <row r="7" spans="1:33">
      <c r="B7" s="39" t="str">
        <f>IF(Grantobiorca!$E$14=Założenia!D7,"X","")</f>
        <v/>
      </c>
      <c r="D7" s="1" t="s">
        <v>55</v>
      </c>
    </row>
    <row r="8" spans="1:33" ht="8.4499999999999993" customHeight="1"/>
    <row r="9" spans="1:33">
      <c r="A9" s="145" t="s">
        <v>254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U9" s="38"/>
      <c r="W9" s="1" t="s">
        <v>2</v>
      </c>
      <c r="Y9" s="38"/>
      <c r="AA9" s="1" t="s">
        <v>37</v>
      </c>
    </row>
    <row r="10" spans="1:33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spans="1:33" ht="20.45" customHeight="1">
      <c r="A11" s="1" t="s">
        <v>253</v>
      </c>
    </row>
    <row r="12" spans="1:33">
      <c r="A12" s="88" t="s">
        <v>56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</row>
    <row r="13" spans="1:33" ht="93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1:33" ht="7.5" customHeight="1"/>
    <row r="15" spans="1:33">
      <c r="A15" s="3" t="s">
        <v>133</v>
      </c>
    </row>
    <row r="16" spans="1:33" ht="9.9499999999999993" customHeight="1"/>
    <row r="17" spans="1:33" ht="39.6" customHeight="1">
      <c r="A17" s="92" t="s">
        <v>57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4"/>
      <c r="X17" s="89" t="s">
        <v>199</v>
      </c>
      <c r="Y17" s="90"/>
      <c r="Z17" s="90"/>
      <c r="AA17" s="90"/>
      <c r="AB17" s="91"/>
      <c r="AC17" s="106" t="s">
        <v>58</v>
      </c>
      <c r="AD17" s="106"/>
      <c r="AE17" s="106"/>
      <c r="AF17" s="106"/>
      <c r="AG17" s="106"/>
    </row>
    <row r="18" spans="1:33" ht="30.4" customHeight="1">
      <c r="A18" s="95" t="s">
        <v>134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7"/>
      <c r="X18" s="98">
        <f>SUM(X20:AB29)</f>
        <v>0</v>
      </c>
      <c r="Y18" s="98"/>
      <c r="Z18" s="98"/>
      <c r="AA18" s="98"/>
      <c r="AB18" s="98"/>
      <c r="AC18" s="98">
        <f>SUM(AC20:AG29)</f>
        <v>0</v>
      </c>
      <c r="AD18" s="98"/>
      <c r="AE18" s="98"/>
      <c r="AF18" s="98"/>
      <c r="AG18" s="98"/>
    </row>
    <row r="19" spans="1:33">
      <c r="A19" s="108" t="s">
        <v>59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</row>
    <row r="20" spans="1:33">
      <c r="A20" s="7" t="s">
        <v>3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4"/>
      <c r="X20" s="99"/>
      <c r="Y20" s="100"/>
      <c r="Z20" s="100"/>
      <c r="AA20" s="100"/>
      <c r="AB20" s="101"/>
      <c r="AC20" s="107"/>
      <c r="AD20" s="107"/>
      <c r="AE20" s="107"/>
      <c r="AF20" s="107"/>
      <c r="AG20" s="107"/>
    </row>
    <row r="21" spans="1:33">
      <c r="A21" s="7" t="s">
        <v>4</v>
      </c>
      <c r="B21" s="10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4"/>
      <c r="X21" s="99"/>
      <c r="Y21" s="100"/>
      <c r="Z21" s="100"/>
      <c r="AA21" s="100"/>
      <c r="AB21" s="101"/>
      <c r="AC21" s="107"/>
      <c r="AD21" s="107"/>
      <c r="AE21" s="107"/>
      <c r="AF21" s="107"/>
      <c r="AG21" s="107"/>
    </row>
    <row r="22" spans="1:33">
      <c r="A22" s="7" t="s">
        <v>60</v>
      </c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4"/>
      <c r="X22" s="99"/>
      <c r="Y22" s="100"/>
      <c r="Z22" s="100"/>
      <c r="AA22" s="100"/>
      <c r="AB22" s="101"/>
      <c r="AC22" s="107"/>
      <c r="AD22" s="107"/>
      <c r="AE22" s="107"/>
      <c r="AF22" s="107"/>
      <c r="AG22" s="107"/>
    </row>
    <row r="23" spans="1:33">
      <c r="A23" s="7" t="s">
        <v>61</v>
      </c>
      <c r="B23" s="102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4"/>
      <c r="X23" s="99"/>
      <c r="Y23" s="100"/>
      <c r="Z23" s="100"/>
      <c r="AA23" s="100"/>
      <c r="AB23" s="101"/>
      <c r="AC23" s="107"/>
      <c r="AD23" s="107"/>
      <c r="AE23" s="107"/>
      <c r="AF23" s="107"/>
      <c r="AG23" s="107"/>
    </row>
    <row r="24" spans="1:33">
      <c r="A24" s="7" t="s">
        <v>62</v>
      </c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4"/>
      <c r="X24" s="99"/>
      <c r="Y24" s="100"/>
      <c r="Z24" s="100"/>
      <c r="AA24" s="100"/>
      <c r="AB24" s="101"/>
      <c r="AC24" s="107"/>
      <c r="AD24" s="107"/>
      <c r="AE24" s="107"/>
      <c r="AF24" s="107"/>
      <c r="AG24" s="107"/>
    </row>
    <row r="25" spans="1:33">
      <c r="A25" s="7" t="s">
        <v>63</v>
      </c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99"/>
      <c r="Y25" s="100"/>
      <c r="Z25" s="100"/>
      <c r="AA25" s="100"/>
      <c r="AB25" s="101"/>
      <c r="AC25" s="107"/>
      <c r="AD25" s="107"/>
      <c r="AE25" s="107"/>
      <c r="AF25" s="107"/>
      <c r="AG25" s="107"/>
    </row>
    <row r="26" spans="1:33">
      <c r="A26" s="7" t="s">
        <v>64</v>
      </c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4"/>
      <c r="X26" s="99"/>
      <c r="Y26" s="100"/>
      <c r="Z26" s="100"/>
      <c r="AA26" s="100"/>
      <c r="AB26" s="101"/>
      <c r="AC26" s="107"/>
      <c r="AD26" s="107"/>
      <c r="AE26" s="107"/>
      <c r="AF26" s="107"/>
      <c r="AG26" s="107"/>
    </row>
    <row r="27" spans="1:33">
      <c r="A27" s="7" t="s">
        <v>65</v>
      </c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  <c r="X27" s="99"/>
      <c r="Y27" s="100"/>
      <c r="Z27" s="100"/>
      <c r="AA27" s="100"/>
      <c r="AB27" s="101"/>
      <c r="AC27" s="107"/>
      <c r="AD27" s="107"/>
      <c r="AE27" s="107"/>
      <c r="AF27" s="107"/>
      <c r="AG27" s="107"/>
    </row>
    <row r="28" spans="1:33">
      <c r="A28" s="7" t="s">
        <v>66</v>
      </c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4"/>
      <c r="X28" s="99"/>
      <c r="Y28" s="100"/>
      <c r="Z28" s="100"/>
      <c r="AA28" s="100"/>
      <c r="AB28" s="101"/>
      <c r="AC28" s="107"/>
      <c r="AD28" s="107"/>
      <c r="AE28" s="107"/>
      <c r="AF28" s="107"/>
      <c r="AG28" s="107"/>
    </row>
    <row r="29" spans="1:33">
      <c r="A29" s="7" t="s">
        <v>67</v>
      </c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4"/>
      <c r="X29" s="99"/>
      <c r="Y29" s="100"/>
      <c r="Z29" s="100"/>
      <c r="AA29" s="100"/>
      <c r="AB29" s="101"/>
      <c r="AC29" s="107"/>
      <c r="AD29" s="107"/>
      <c r="AE29" s="107"/>
      <c r="AF29" s="107"/>
      <c r="AG29" s="107"/>
    </row>
    <row r="30" spans="1:33" ht="12" customHeight="1"/>
    <row r="31" spans="1:33" ht="24.95" customHeight="1">
      <c r="A31" s="95" t="s">
        <v>135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98">
        <f>SUM(X33:AB42)</f>
        <v>0</v>
      </c>
      <c r="Y31" s="98"/>
      <c r="Z31" s="98"/>
      <c r="AA31" s="98"/>
      <c r="AB31" s="98"/>
      <c r="AC31" s="98">
        <f>SUM(AC33:AG42)</f>
        <v>0</v>
      </c>
      <c r="AD31" s="98"/>
      <c r="AE31" s="98"/>
      <c r="AF31" s="98"/>
      <c r="AG31" s="98"/>
    </row>
    <row r="32" spans="1:33">
      <c r="A32" s="108" t="s">
        <v>59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17"/>
    </row>
    <row r="33" spans="1:33">
      <c r="A33" s="7" t="s">
        <v>3</v>
      </c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99"/>
      <c r="Y33" s="100"/>
      <c r="Z33" s="100"/>
      <c r="AA33" s="100"/>
      <c r="AB33" s="101"/>
      <c r="AC33" s="107"/>
      <c r="AD33" s="107"/>
      <c r="AE33" s="107"/>
      <c r="AF33" s="107"/>
      <c r="AG33" s="107"/>
    </row>
    <row r="34" spans="1:33">
      <c r="A34" s="7" t="s">
        <v>4</v>
      </c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99"/>
      <c r="Y34" s="100"/>
      <c r="Z34" s="100"/>
      <c r="AA34" s="100"/>
      <c r="AB34" s="101"/>
      <c r="AC34" s="107"/>
      <c r="AD34" s="107"/>
      <c r="AE34" s="107"/>
      <c r="AF34" s="107"/>
      <c r="AG34" s="107"/>
    </row>
    <row r="35" spans="1:33">
      <c r="A35" s="7" t="s">
        <v>60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  <c r="X35" s="99"/>
      <c r="Y35" s="100"/>
      <c r="Z35" s="100"/>
      <c r="AA35" s="100"/>
      <c r="AB35" s="101"/>
      <c r="AC35" s="107"/>
      <c r="AD35" s="107"/>
      <c r="AE35" s="107"/>
      <c r="AF35" s="107"/>
      <c r="AG35" s="107"/>
    </row>
    <row r="36" spans="1:33">
      <c r="A36" s="7" t="s">
        <v>61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4"/>
      <c r="X36" s="99"/>
      <c r="Y36" s="100"/>
      <c r="Z36" s="100"/>
      <c r="AA36" s="100"/>
      <c r="AB36" s="101"/>
      <c r="AC36" s="107"/>
      <c r="AD36" s="107"/>
      <c r="AE36" s="107"/>
      <c r="AF36" s="107"/>
      <c r="AG36" s="107"/>
    </row>
    <row r="37" spans="1:33">
      <c r="A37" s="7" t="s">
        <v>62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4"/>
      <c r="X37" s="99"/>
      <c r="Y37" s="100"/>
      <c r="Z37" s="100"/>
      <c r="AA37" s="100"/>
      <c r="AB37" s="101"/>
      <c r="AC37" s="107"/>
      <c r="AD37" s="107"/>
      <c r="AE37" s="107"/>
      <c r="AF37" s="107"/>
      <c r="AG37" s="107"/>
    </row>
    <row r="38" spans="1:33">
      <c r="A38" s="7" t="s">
        <v>63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4"/>
      <c r="X38" s="99"/>
      <c r="Y38" s="100"/>
      <c r="Z38" s="100"/>
      <c r="AA38" s="100"/>
      <c r="AB38" s="101"/>
      <c r="AC38" s="107"/>
      <c r="AD38" s="107"/>
      <c r="AE38" s="107"/>
      <c r="AF38" s="107"/>
      <c r="AG38" s="107"/>
    </row>
    <row r="39" spans="1:33">
      <c r="A39" s="7" t="s">
        <v>64</v>
      </c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4"/>
      <c r="X39" s="99"/>
      <c r="Y39" s="100"/>
      <c r="Z39" s="100"/>
      <c r="AA39" s="100"/>
      <c r="AB39" s="101"/>
      <c r="AC39" s="107"/>
      <c r="AD39" s="107"/>
      <c r="AE39" s="107"/>
      <c r="AF39" s="107"/>
      <c r="AG39" s="107"/>
    </row>
    <row r="40" spans="1:33">
      <c r="A40" s="7" t="s">
        <v>65</v>
      </c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99"/>
      <c r="Y40" s="100"/>
      <c r="Z40" s="100"/>
      <c r="AA40" s="100"/>
      <c r="AB40" s="101"/>
      <c r="AC40" s="107"/>
      <c r="AD40" s="107"/>
      <c r="AE40" s="107"/>
      <c r="AF40" s="107"/>
      <c r="AG40" s="107"/>
    </row>
    <row r="41" spans="1:33">
      <c r="A41" s="7" t="s">
        <v>66</v>
      </c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4"/>
      <c r="X41" s="99"/>
      <c r="Y41" s="100"/>
      <c r="Z41" s="100"/>
      <c r="AA41" s="100"/>
      <c r="AB41" s="101"/>
      <c r="AC41" s="107"/>
      <c r="AD41" s="107"/>
      <c r="AE41" s="107"/>
      <c r="AF41" s="107"/>
      <c r="AG41" s="107"/>
    </row>
    <row r="42" spans="1:33">
      <c r="A42" s="7" t="s">
        <v>67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99"/>
      <c r="Y42" s="100"/>
      <c r="Z42" s="100"/>
      <c r="AA42" s="100"/>
      <c r="AB42" s="101"/>
      <c r="AC42" s="107"/>
      <c r="AD42" s="107"/>
      <c r="AE42" s="107"/>
      <c r="AF42" s="107"/>
      <c r="AG42" s="107"/>
    </row>
    <row r="43" spans="1:33">
      <c r="X43" s="41"/>
      <c r="Y43" s="41"/>
      <c r="Z43" s="41"/>
      <c r="AA43" s="41"/>
      <c r="AB43" s="41"/>
      <c r="AC43" s="41"/>
      <c r="AD43" s="41"/>
      <c r="AE43" s="41"/>
      <c r="AF43" s="41"/>
      <c r="AG43" s="41"/>
    </row>
    <row r="44" spans="1:33" ht="26.65" customHeight="1">
      <c r="A44" s="95" t="s">
        <v>179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98">
        <f>SUM(X46:AB55)</f>
        <v>0</v>
      </c>
      <c r="Y44" s="98"/>
      <c r="Z44" s="98"/>
      <c r="AA44" s="98"/>
      <c r="AB44" s="98"/>
      <c r="AC44" s="98">
        <f>SUM(AC46:AG55)</f>
        <v>0</v>
      </c>
      <c r="AD44" s="98"/>
      <c r="AE44" s="98"/>
      <c r="AF44" s="98"/>
      <c r="AG44" s="98"/>
    </row>
    <row r="45" spans="1:33">
      <c r="A45" s="118" t="s">
        <v>59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</row>
    <row r="46" spans="1:33">
      <c r="A46" s="7" t="s">
        <v>3</v>
      </c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4"/>
      <c r="X46" s="110"/>
      <c r="Y46" s="111"/>
      <c r="Z46" s="111"/>
      <c r="AA46" s="111"/>
      <c r="AB46" s="112"/>
      <c r="AC46" s="113"/>
      <c r="AD46" s="113"/>
      <c r="AE46" s="113"/>
      <c r="AF46" s="113"/>
      <c r="AG46" s="113"/>
    </row>
    <row r="47" spans="1:33">
      <c r="A47" s="7" t="s">
        <v>4</v>
      </c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4"/>
      <c r="X47" s="110"/>
      <c r="Y47" s="111"/>
      <c r="Z47" s="111"/>
      <c r="AA47" s="111"/>
      <c r="AB47" s="112"/>
      <c r="AC47" s="113"/>
      <c r="AD47" s="113"/>
      <c r="AE47" s="113"/>
      <c r="AF47" s="113"/>
      <c r="AG47" s="113"/>
    </row>
    <row r="48" spans="1:33">
      <c r="A48" s="7" t="s">
        <v>60</v>
      </c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110"/>
      <c r="Y48" s="111"/>
      <c r="Z48" s="111"/>
      <c r="AA48" s="111"/>
      <c r="AB48" s="112"/>
      <c r="AC48" s="113"/>
      <c r="AD48" s="113"/>
      <c r="AE48" s="113"/>
      <c r="AF48" s="113"/>
      <c r="AG48" s="113"/>
    </row>
    <row r="49" spans="1:33">
      <c r="A49" s="7" t="s">
        <v>61</v>
      </c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4"/>
      <c r="X49" s="110"/>
      <c r="Y49" s="111"/>
      <c r="Z49" s="111"/>
      <c r="AA49" s="111"/>
      <c r="AB49" s="112"/>
      <c r="AC49" s="113"/>
      <c r="AD49" s="113"/>
      <c r="AE49" s="113"/>
      <c r="AF49" s="113"/>
      <c r="AG49" s="113"/>
    </row>
    <row r="50" spans="1:33">
      <c r="A50" s="7" t="s">
        <v>62</v>
      </c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4"/>
      <c r="X50" s="110"/>
      <c r="Y50" s="111"/>
      <c r="Z50" s="111"/>
      <c r="AA50" s="111"/>
      <c r="AB50" s="112"/>
      <c r="AC50" s="113"/>
      <c r="AD50" s="113"/>
      <c r="AE50" s="113"/>
      <c r="AF50" s="113"/>
      <c r="AG50" s="113"/>
    </row>
    <row r="51" spans="1:33">
      <c r="A51" s="7" t="s">
        <v>63</v>
      </c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4"/>
      <c r="X51" s="110"/>
      <c r="Y51" s="111"/>
      <c r="Z51" s="111"/>
      <c r="AA51" s="111"/>
      <c r="AB51" s="112"/>
      <c r="AC51" s="113"/>
      <c r="AD51" s="113"/>
      <c r="AE51" s="113"/>
      <c r="AF51" s="113"/>
      <c r="AG51" s="113"/>
    </row>
    <row r="52" spans="1:33">
      <c r="A52" s="7" t="s">
        <v>64</v>
      </c>
      <c r="B52" s="102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4"/>
      <c r="X52" s="110"/>
      <c r="Y52" s="111"/>
      <c r="Z52" s="111"/>
      <c r="AA52" s="111"/>
      <c r="AB52" s="112"/>
      <c r="AC52" s="113"/>
      <c r="AD52" s="113"/>
      <c r="AE52" s="113"/>
      <c r="AF52" s="113"/>
      <c r="AG52" s="113"/>
    </row>
    <row r="53" spans="1:33">
      <c r="A53" s="7" t="s">
        <v>65</v>
      </c>
      <c r="B53" s="102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4"/>
      <c r="X53" s="110"/>
      <c r="Y53" s="111"/>
      <c r="Z53" s="111"/>
      <c r="AA53" s="111"/>
      <c r="AB53" s="112"/>
      <c r="AC53" s="113"/>
      <c r="AD53" s="113"/>
      <c r="AE53" s="113"/>
      <c r="AF53" s="113"/>
      <c r="AG53" s="113"/>
    </row>
    <row r="54" spans="1:33">
      <c r="A54" s="7" t="s">
        <v>66</v>
      </c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4"/>
      <c r="X54" s="110"/>
      <c r="Y54" s="111"/>
      <c r="Z54" s="111"/>
      <c r="AA54" s="111"/>
      <c r="AB54" s="112"/>
      <c r="AC54" s="113"/>
      <c r="AD54" s="113"/>
      <c r="AE54" s="113"/>
      <c r="AF54" s="113"/>
      <c r="AG54" s="113"/>
    </row>
    <row r="55" spans="1:33">
      <c r="A55" s="7" t="s">
        <v>67</v>
      </c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110"/>
      <c r="Y55" s="111"/>
      <c r="Z55" s="111"/>
      <c r="AA55" s="111"/>
      <c r="AB55" s="112"/>
      <c r="AC55" s="113"/>
      <c r="AD55" s="113"/>
      <c r="AE55" s="113"/>
      <c r="AF55" s="113"/>
      <c r="AG55" s="113"/>
    </row>
    <row r="57" spans="1:33" ht="28.15" customHeight="1">
      <c r="A57" s="95" t="s">
        <v>136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114">
        <f>SUM(X59:AB68)</f>
        <v>0</v>
      </c>
      <c r="Y57" s="115"/>
      <c r="Z57" s="115"/>
      <c r="AA57" s="115"/>
      <c r="AB57" s="116"/>
      <c r="AC57" s="114">
        <f>SUM(AC59:AG68)</f>
        <v>0</v>
      </c>
      <c r="AD57" s="115"/>
      <c r="AE57" s="115"/>
      <c r="AF57" s="115"/>
      <c r="AG57" s="116"/>
    </row>
    <row r="58" spans="1:33">
      <c r="A58" s="88" t="s">
        <v>59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</row>
    <row r="59" spans="1:33">
      <c r="A59" s="7" t="s">
        <v>3</v>
      </c>
      <c r="B59" s="102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4"/>
      <c r="X59" s="99"/>
      <c r="Y59" s="100"/>
      <c r="Z59" s="100"/>
      <c r="AA59" s="100"/>
      <c r="AB59" s="101"/>
      <c r="AC59" s="107"/>
      <c r="AD59" s="107"/>
      <c r="AE59" s="107"/>
      <c r="AF59" s="107"/>
      <c r="AG59" s="107"/>
    </row>
    <row r="60" spans="1:33">
      <c r="A60" s="7" t="s">
        <v>4</v>
      </c>
      <c r="B60" s="102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99"/>
      <c r="Y60" s="100"/>
      <c r="Z60" s="100"/>
      <c r="AA60" s="100"/>
      <c r="AB60" s="101"/>
      <c r="AC60" s="107"/>
      <c r="AD60" s="107"/>
      <c r="AE60" s="107"/>
      <c r="AF60" s="107"/>
      <c r="AG60" s="107"/>
    </row>
    <row r="61" spans="1:33">
      <c r="A61" s="7" t="s">
        <v>60</v>
      </c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4"/>
      <c r="X61" s="99"/>
      <c r="Y61" s="100"/>
      <c r="Z61" s="100"/>
      <c r="AA61" s="100"/>
      <c r="AB61" s="101"/>
      <c r="AC61" s="107"/>
      <c r="AD61" s="107"/>
      <c r="AE61" s="107"/>
      <c r="AF61" s="107"/>
      <c r="AG61" s="107"/>
    </row>
    <row r="62" spans="1:33">
      <c r="A62" s="7" t="s">
        <v>61</v>
      </c>
      <c r="B62" s="102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4"/>
      <c r="X62" s="99"/>
      <c r="Y62" s="100"/>
      <c r="Z62" s="100"/>
      <c r="AA62" s="100"/>
      <c r="AB62" s="101"/>
      <c r="AC62" s="107"/>
      <c r="AD62" s="107"/>
      <c r="AE62" s="107"/>
      <c r="AF62" s="107"/>
      <c r="AG62" s="107"/>
    </row>
    <row r="63" spans="1:33">
      <c r="A63" s="7" t="s">
        <v>62</v>
      </c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4"/>
      <c r="X63" s="99"/>
      <c r="Y63" s="100"/>
      <c r="Z63" s="100"/>
      <c r="AA63" s="100"/>
      <c r="AB63" s="101"/>
      <c r="AC63" s="107"/>
      <c r="AD63" s="107"/>
      <c r="AE63" s="107"/>
      <c r="AF63" s="107"/>
      <c r="AG63" s="107"/>
    </row>
    <row r="64" spans="1:33">
      <c r="A64" s="7" t="s">
        <v>63</v>
      </c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4"/>
      <c r="X64" s="99"/>
      <c r="Y64" s="100"/>
      <c r="Z64" s="100"/>
      <c r="AA64" s="100"/>
      <c r="AB64" s="101"/>
      <c r="AC64" s="107"/>
      <c r="AD64" s="107"/>
      <c r="AE64" s="107"/>
      <c r="AF64" s="107"/>
      <c r="AG64" s="107"/>
    </row>
    <row r="65" spans="1:33">
      <c r="A65" s="7" t="s">
        <v>64</v>
      </c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4"/>
      <c r="X65" s="99"/>
      <c r="Y65" s="100"/>
      <c r="Z65" s="100"/>
      <c r="AA65" s="100"/>
      <c r="AB65" s="101"/>
      <c r="AC65" s="107"/>
      <c r="AD65" s="107"/>
      <c r="AE65" s="107"/>
      <c r="AF65" s="107"/>
      <c r="AG65" s="107"/>
    </row>
    <row r="66" spans="1:33">
      <c r="A66" s="7" t="s">
        <v>65</v>
      </c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4"/>
      <c r="X66" s="99"/>
      <c r="Y66" s="100"/>
      <c r="Z66" s="100"/>
      <c r="AA66" s="100"/>
      <c r="AB66" s="101"/>
      <c r="AC66" s="107"/>
      <c r="AD66" s="107"/>
      <c r="AE66" s="107"/>
      <c r="AF66" s="107"/>
      <c r="AG66" s="107"/>
    </row>
    <row r="67" spans="1:33">
      <c r="A67" s="7" t="s">
        <v>66</v>
      </c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4"/>
      <c r="X67" s="99"/>
      <c r="Y67" s="100"/>
      <c r="Z67" s="100"/>
      <c r="AA67" s="100"/>
      <c r="AB67" s="101"/>
      <c r="AC67" s="107"/>
      <c r="AD67" s="107"/>
      <c r="AE67" s="107"/>
      <c r="AF67" s="107"/>
      <c r="AG67" s="107"/>
    </row>
    <row r="68" spans="1:33">
      <c r="A68" s="7" t="s">
        <v>67</v>
      </c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99"/>
      <c r="Y68" s="100"/>
      <c r="Z68" s="100"/>
      <c r="AA68" s="100"/>
      <c r="AB68" s="101"/>
      <c r="AC68" s="107"/>
      <c r="AD68" s="107"/>
      <c r="AE68" s="107"/>
      <c r="AF68" s="107"/>
      <c r="AG68" s="107"/>
    </row>
    <row r="70" spans="1:33" ht="26.45" customHeight="1">
      <c r="A70" s="150" t="s">
        <v>269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2"/>
      <c r="X70" s="149">
        <f>SUM(X73:AB82)</f>
        <v>0</v>
      </c>
      <c r="Y70" s="149"/>
      <c r="Z70" s="149"/>
      <c r="AA70" s="149"/>
      <c r="AB70" s="149"/>
      <c r="AC70" s="149">
        <f>SUM(AC73:AG82)</f>
        <v>0</v>
      </c>
      <c r="AD70" s="149"/>
      <c r="AE70" s="149"/>
      <c r="AF70" s="149"/>
      <c r="AG70" s="149"/>
    </row>
    <row r="71" spans="1:33" ht="12" customHeight="1">
      <c r="A71" s="146" t="str">
        <f>IF(X70&lt;=Arkusz1!B31,"","Przekroczono limit")</f>
        <v/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8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</row>
    <row r="72" spans="1:33">
      <c r="A72" s="153" t="s">
        <v>59</v>
      </c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88"/>
      <c r="Y72" s="88"/>
      <c r="Z72" s="88"/>
      <c r="AA72" s="88"/>
      <c r="AB72" s="88"/>
      <c r="AC72" s="88"/>
      <c r="AD72" s="88"/>
      <c r="AE72" s="88"/>
      <c r="AF72" s="88"/>
      <c r="AG72" s="88"/>
    </row>
    <row r="73" spans="1:33">
      <c r="A73" s="7" t="s">
        <v>3</v>
      </c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4"/>
      <c r="X73" s="99"/>
      <c r="Y73" s="100"/>
      <c r="Z73" s="100"/>
      <c r="AA73" s="100"/>
      <c r="AB73" s="101"/>
      <c r="AC73" s="107"/>
      <c r="AD73" s="107"/>
      <c r="AE73" s="107"/>
      <c r="AF73" s="107"/>
      <c r="AG73" s="107"/>
    </row>
    <row r="74" spans="1:33">
      <c r="A74" s="7" t="s">
        <v>4</v>
      </c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4"/>
      <c r="X74" s="99"/>
      <c r="Y74" s="100"/>
      <c r="Z74" s="100"/>
      <c r="AA74" s="100"/>
      <c r="AB74" s="101"/>
      <c r="AC74" s="107"/>
      <c r="AD74" s="107"/>
      <c r="AE74" s="107"/>
      <c r="AF74" s="107"/>
      <c r="AG74" s="107"/>
    </row>
    <row r="75" spans="1:33">
      <c r="A75" s="7" t="s">
        <v>60</v>
      </c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4"/>
      <c r="X75" s="99"/>
      <c r="Y75" s="100"/>
      <c r="Z75" s="100"/>
      <c r="AA75" s="100"/>
      <c r="AB75" s="101"/>
      <c r="AC75" s="107"/>
      <c r="AD75" s="107"/>
      <c r="AE75" s="107"/>
      <c r="AF75" s="107"/>
      <c r="AG75" s="107"/>
    </row>
    <row r="76" spans="1:33">
      <c r="A76" s="7" t="s">
        <v>61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4"/>
      <c r="X76" s="99"/>
      <c r="Y76" s="100"/>
      <c r="Z76" s="100"/>
      <c r="AA76" s="100"/>
      <c r="AB76" s="101"/>
      <c r="AC76" s="107"/>
      <c r="AD76" s="107"/>
      <c r="AE76" s="107"/>
      <c r="AF76" s="107"/>
      <c r="AG76" s="107"/>
    </row>
    <row r="77" spans="1:33">
      <c r="A77" s="7" t="s">
        <v>62</v>
      </c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99"/>
      <c r="Y77" s="100"/>
      <c r="Z77" s="100"/>
      <c r="AA77" s="100"/>
      <c r="AB77" s="101"/>
      <c r="AC77" s="107"/>
      <c r="AD77" s="107"/>
      <c r="AE77" s="107"/>
      <c r="AF77" s="107"/>
      <c r="AG77" s="107"/>
    </row>
    <row r="78" spans="1:33">
      <c r="A78" s="7" t="s">
        <v>63</v>
      </c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99"/>
      <c r="Y78" s="100"/>
      <c r="Z78" s="100"/>
      <c r="AA78" s="100"/>
      <c r="AB78" s="101"/>
      <c r="AC78" s="107"/>
      <c r="AD78" s="107"/>
      <c r="AE78" s="107"/>
      <c r="AF78" s="107"/>
      <c r="AG78" s="107"/>
    </row>
    <row r="79" spans="1:33">
      <c r="A79" s="7" t="s">
        <v>64</v>
      </c>
      <c r="B79" s="102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  <c r="X79" s="99"/>
      <c r="Y79" s="100"/>
      <c r="Z79" s="100"/>
      <c r="AA79" s="100"/>
      <c r="AB79" s="101"/>
      <c r="AC79" s="107"/>
      <c r="AD79" s="107"/>
      <c r="AE79" s="107"/>
      <c r="AF79" s="107"/>
      <c r="AG79" s="107"/>
    </row>
    <row r="80" spans="1:33">
      <c r="A80" s="7" t="s">
        <v>65</v>
      </c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99"/>
      <c r="Y80" s="100"/>
      <c r="Z80" s="100"/>
      <c r="AA80" s="100"/>
      <c r="AB80" s="101"/>
      <c r="AC80" s="107"/>
      <c r="AD80" s="107"/>
      <c r="AE80" s="107"/>
      <c r="AF80" s="107"/>
      <c r="AG80" s="107"/>
    </row>
    <row r="81" spans="1:33">
      <c r="A81" s="7" t="s">
        <v>66</v>
      </c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99"/>
      <c r="Y81" s="100"/>
      <c r="Z81" s="100"/>
      <c r="AA81" s="100"/>
      <c r="AB81" s="101"/>
      <c r="AC81" s="107"/>
      <c r="AD81" s="107"/>
      <c r="AE81" s="107"/>
      <c r="AF81" s="107"/>
      <c r="AG81" s="107"/>
    </row>
    <row r="82" spans="1:33">
      <c r="A82" s="7" t="s">
        <v>67</v>
      </c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4"/>
      <c r="X82" s="99"/>
      <c r="Y82" s="100"/>
      <c r="Z82" s="100"/>
      <c r="AA82" s="100"/>
      <c r="AB82" s="101"/>
      <c r="AC82" s="107"/>
      <c r="AD82" s="107"/>
      <c r="AE82" s="107"/>
      <c r="AF82" s="107"/>
      <c r="AG82" s="107"/>
    </row>
    <row r="84" spans="1:33">
      <c r="A84" s="3" t="s">
        <v>137</v>
      </c>
    </row>
    <row r="86" spans="1:33">
      <c r="A86" s="25" t="s">
        <v>138</v>
      </c>
      <c r="O86" s="17"/>
      <c r="P86" s="17"/>
      <c r="Q86" s="40" t="s">
        <v>28</v>
      </c>
      <c r="R86" s="17"/>
      <c r="S86" s="17"/>
      <c r="T86" s="40" t="s">
        <v>28</v>
      </c>
      <c r="U86" s="19">
        <v>2</v>
      </c>
      <c r="V86" s="19">
        <v>0</v>
      </c>
      <c r="W86" s="17"/>
      <c r="X86" s="17"/>
      <c r="Y86" s="26" t="s">
        <v>78</v>
      </c>
      <c r="Z86" s="26"/>
    </row>
    <row r="87" spans="1:33">
      <c r="A87" s="25"/>
      <c r="Q87" s="40"/>
      <c r="T87" s="40"/>
      <c r="U87" s="2"/>
      <c r="V87" s="2"/>
      <c r="Y87" s="26"/>
      <c r="Z87" s="26"/>
    </row>
    <row r="88" spans="1:33">
      <c r="A88" s="25" t="s">
        <v>139</v>
      </c>
      <c r="O88" s="17"/>
      <c r="P88" s="17"/>
      <c r="Q88" s="40" t="s">
        <v>28</v>
      </c>
      <c r="R88" s="17"/>
      <c r="S88" s="17"/>
      <c r="T88" s="40" t="s">
        <v>28</v>
      </c>
      <c r="U88" s="19">
        <v>2</v>
      </c>
      <c r="V88" s="19">
        <v>0</v>
      </c>
      <c r="W88" s="17"/>
      <c r="X88" s="17"/>
      <c r="Y88" s="26" t="s">
        <v>78</v>
      </c>
      <c r="Z88" s="26"/>
    </row>
    <row r="89" spans="1:33" ht="27.4" customHeight="1"/>
    <row r="90" spans="1:33">
      <c r="A90" s="3" t="s">
        <v>140</v>
      </c>
    </row>
    <row r="91" spans="1:33">
      <c r="A91" s="57" t="s">
        <v>110</v>
      </c>
      <c r="B91" s="57"/>
      <c r="C91" s="57"/>
      <c r="D91" s="57"/>
      <c r="E91" s="57"/>
      <c r="F91" s="120">
        <f>AC57+AC44+AC31+AC18+AC70</f>
        <v>0</v>
      </c>
      <c r="G91" s="121"/>
      <c r="H91" s="121"/>
      <c r="I91" s="121"/>
      <c r="J91" s="121"/>
      <c r="K91" s="121"/>
      <c r="L91" s="121"/>
      <c r="M91" s="121"/>
      <c r="N91" s="121"/>
      <c r="O91" s="122"/>
      <c r="P91" s="1" t="s">
        <v>82</v>
      </c>
    </row>
    <row r="92" spans="1:33">
      <c r="A92" s="57" t="s">
        <v>79</v>
      </c>
      <c r="B92" s="57"/>
      <c r="C92" s="57"/>
      <c r="D92" s="57"/>
      <c r="E92" s="57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</row>
    <row r="93" spans="1:33" ht="15.95" customHeight="1"/>
    <row r="94" spans="1:33">
      <c r="A94" s="3" t="s">
        <v>141</v>
      </c>
    </row>
    <row r="95" spans="1:33">
      <c r="A95" s="57" t="s">
        <v>142</v>
      </c>
      <c r="B95" s="57"/>
      <c r="C95" s="57"/>
      <c r="D95" s="57"/>
      <c r="E95" s="57"/>
      <c r="F95" s="120">
        <f>X57+X44+X31+X18+X70</f>
        <v>0</v>
      </c>
      <c r="G95" s="121"/>
      <c r="H95" s="121"/>
      <c r="I95" s="121"/>
      <c r="J95" s="121"/>
      <c r="K95" s="121"/>
      <c r="L95" s="121"/>
      <c r="M95" s="121"/>
      <c r="N95" s="121"/>
      <c r="O95" s="122"/>
      <c r="P95" s="1" t="s">
        <v>82</v>
      </c>
    </row>
    <row r="96" spans="1:33">
      <c r="A96" s="57" t="s">
        <v>143</v>
      </c>
      <c r="B96" s="57"/>
      <c r="C96" s="57"/>
      <c r="D96" s="57"/>
      <c r="E96" s="57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</row>
    <row r="98" spans="1:33">
      <c r="A98" s="126" t="s">
        <v>183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8"/>
      <c r="N98" s="69" t="str">
        <f>IFERROR(IF(AND(F95&gt;=30000,F95&lt;=Arkusz1!B20),Arkusz1!B25,Arkusz1!B26),"-")</f>
        <v>-</v>
      </c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</row>
    <row r="99" spans="1:33">
      <c r="A99" s="129" t="str">
        <f>IF(LEFT(N98,7)="Ocena n",IF(F95&lt;30000,Arkusz1!B22,Arkusz1!B23),"")</f>
        <v/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</row>
    <row r="100" spans="1:33">
      <c r="A100" s="3" t="s">
        <v>200</v>
      </c>
    </row>
    <row r="102" spans="1:33" ht="17.25" customHeight="1">
      <c r="A102" s="27" t="s">
        <v>201</v>
      </c>
    </row>
    <row r="103" spans="1:33" ht="31.9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AD103" s="124" t="str">
        <f>IF(A103="Inwestycja wymaga decyzji/zgód administracyjnych i posiada je dla całego planowanego zakresu",5,IF(A103="Brak decyzji dla całego zakresu inwestycji",0,IF(A103="Inwestycja nie wymaga decyzji/zgód administracyjnych",5,"-")))</f>
        <v>-</v>
      </c>
      <c r="AE103" s="124"/>
      <c r="AF103" s="9" t="s">
        <v>83</v>
      </c>
    </row>
    <row r="104" spans="1:33" ht="8.25" customHeight="1"/>
    <row r="105" spans="1:33" ht="21" customHeight="1">
      <c r="A105" s="1" t="s">
        <v>202</v>
      </c>
    </row>
    <row r="106" spans="1:33" ht="6.75" customHeight="1"/>
    <row r="107" spans="1:33">
      <c r="A107" s="1" t="s">
        <v>89</v>
      </c>
      <c r="L107" s="135">
        <f>F95</f>
        <v>0</v>
      </c>
      <c r="M107" s="135"/>
      <c r="N107" s="135"/>
      <c r="O107" s="135"/>
      <c r="P107" s="135"/>
      <c r="Q107" s="135"/>
      <c r="R107" s="135"/>
      <c r="S107" s="135"/>
      <c r="T107" s="135"/>
      <c r="U107" s="1" t="s">
        <v>82</v>
      </c>
    </row>
    <row r="109" spans="1:33">
      <c r="A109" s="1" t="s">
        <v>90</v>
      </c>
      <c r="L109" s="130"/>
      <c r="M109" s="130"/>
      <c r="N109" s="130"/>
      <c r="O109" s="130"/>
      <c r="P109" s="130"/>
      <c r="Q109" s="130"/>
      <c r="R109" s="130"/>
      <c r="S109" s="130"/>
      <c r="T109" s="130"/>
      <c r="U109" s="1" t="s">
        <v>91</v>
      </c>
    </row>
    <row r="111" spans="1:33">
      <c r="A111" s="1" t="s">
        <v>92</v>
      </c>
      <c r="L111" s="135" t="str">
        <f>IFERROR(ROUND(L107/L109,2),"―")</f>
        <v>―</v>
      </c>
      <c r="M111" s="135"/>
      <c r="N111" s="135"/>
      <c r="O111" s="135"/>
      <c r="P111" s="135"/>
      <c r="Q111" s="135"/>
      <c r="R111" s="135"/>
      <c r="S111" s="135"/>
      <c r="T111" s="135"/>
      <c r="U111" s="1" t="s">
        <v>93</v>
      </c>
    </row>
    <row r="113" spans="1:32">
      <c r="A113" s="1" t="s">
        <v>203</v>
      </c>
    </row>
    <row r="115" spans="1:32">
      <c r="A115" s="1" t="s">
        <v>94</v>
      </c>
      <c r="L115" s="134">
        <f>F91</f>
        <v>0</v>
      </c>
      <c r="M115" s="134"/>
      <c r="N115" s="134"/>
      <c r="O115" s="134"/>
      <c r="P115" s="134"/>
      <c r="Q115" s="134"/>
      <c r="R115" s="134"/>
      <c r="S115" s="134"/>
      <c r="T115" s="134"/>
      <c r="U115" s="1" t="s">
        <v>82</v>
      </c>
    </row>
    <row r="117" spans="1:32">
      <c r="A117" s="1" t="s">
        <v>95</v>
      </c>
      <c r="L117" s="130"/>
      <c r="M117" s="130"/>
      <c r="N117" s="130"/>
      <c r="O117" s="130"/>
      <c r="P117" s="130"/>
      <c r="Q117" s="130"/>
      <c r="R117" s="130"/>
      <c r="S117" s="130"/>
      <c r="T117" s="130"/>
      <c r="U117" s="1" t="s">
        <v>239</v>
      </c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" t="s">
        <v>240</v>
      </c>
    </row>
    <row r="119" spans="1:32" ht="39.6" customHeight="1">
      <c r="A119" s="131" t="s">
        <v>243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L119" s="132" t="str">
        <f>IFERROR(ROUND(L115/L117,2),"―")</f>
        <v>―</v>
      </c>
      <c r="M119" s="132"/>
      <c r="N119" s="132"/>
      <c r="O119" s="132"/>
      <c r="P119" s="132"/>
      <c r="Q119" s="132"/>
      <c r="R119" s="132"/>
      <c r="S119" s="132"/>
      <c r="T119" s="132"/>
      <c r="U119" s="9" t="s">
        <v>241</v>
      </c>
    </row>
    <row r="120" spans="1:32" ht="14.1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L120" s="50"/>
      <c r="M120" s="50"/>
      <c r="N120" s="50"/>
      <c r="O120" s="50"/>
      <c r="P120" s="50"/>
      <c r="Q120" s="50"/>
      <c r="R120" s="50"/>
      <c r="S120" s="50"/>
      <c r="T120" s="50"/>
      <c r="U120" s="9"/>
    </row>
    <row r="121" spans="1:32" ht="41.65" customHeight="1">
      <c r="A121" s="131" t="s">
        <v>244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L121" s="132" t="str">
        <f>IFERROR(ROUND(L115/W117,2),"―")</f>
        <v>―</v>
      </c>
      <c r="M121" s="132"/>
      <c r="N121" s="132"/>
      <c r="O121" s="132"/>
      <c r="P121" s="132"/>
      <c r="Q121" s="132"/>
      <c r="R121" s="132"/>
      <c r="S121" s="132"/>
      <c r="T121" s="132"/>
      <c r="U121" s="9" t="s">
        <v>242</v>
      </c>
    </row>
    <row r="122" spans="1:32" ht="14.1" customHeight="1"/>
    <row r="123" spans="1:32">
      <c r="A123" s="1" t="s">
        <v>204</v>
      </c>
    </row>
    <row r="125" spans="1:32">
      <c r="A125" s="1" t="s">
        <v>97</v>
      </c>
      <c r="L125" s="133"/>
      <c r="M125" s="133"/>
      <c r="N125" s="133"/>
      <c r="O125" s="133"/>
      <c r="P125" s="133"/>
      <c r="Q125" s="133"/>
      <c r="R125" s="133"/>
      <c r="S125" s="133"/>
      <c r="T125" s="133"/>
    </row>
    <row r="126" spans="1:32"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32">
      <c r="A127" s="1" t="str">
        <f>IF(L125="Tak","Nominalna moc magazynu energii:","")</f>
        <v/>
      </c>
      <c r="L127" s="125"/>
      <c r="M127" s="125"/>
      <c r="N127" s="125"/>
      <c r="O127" s="125"/>
      <c r="P127" s="125"/>
      <c r="Q127" s="125"/>
      <c r="R127" s="125"/>
      <c r="S127" s="125"/>
      <c r="T127" s="125"/>
      <c r="U127" s="1" t="str">
        <f>IF(L125="Tak","kW","")</f>
        <v/>
      </c>
    </row>
    <row r="129" spans="1:33" ht="45.4" customHeight="1">
      <c r="A129" s="131" t="str">
        <f>IF(L125="Tak","Całkowity koszt kwalifikowalny zakupu i montażu magazynu energii","")</f>
        <v/>
      </c>
      <c r="B129" s="131"/>
      <c r="C129" s="131"/>
      <c r="D129" s="131"/>
      <c r="E129" s="131"/>
      <c r="F129" s="131"/>
      <c r="G129" s="131"/>
      <c r="H129" s="131"/>
      <c r="I129" s="131"/>
      <c r="J129" s="131"/>
      <c r="L129" s="140"/>
      <c r="M129" s="140"/>
      <c r="N129" s="140"/>
      <c r="O129" s="140"/>
      <c r="P129" s="140"/>
      <c r="Q129" s="140"/>
      <c r="R129" s="140"/>
      <c r="S129" s="140"/>
      <c r="T129" s="140"/>
      <c r="U129" s="9" t="str">
        <f>IF(L125="Tak","PLN","")</f>
        <v/>
      </c>
      <c r="V129" s="9"/>
    </row>
    <row r="131" spans="1:33">
      <c r="A131" s="131" t="str">
        <f>IF(L125="Tak","Wskaźnik wartości projektu do zainstalowanej mocy OZE","")</f>
        <v/>
      </c>
      <c r="B131" s="131"/>
      <c r="C131" s="131"/>
      <c r="D131" s="131"/>
      <c r="E131" s="131"/>
      <c r="F131" s="131"/>
      <c r="G131" s="131"/>
      <c r="H131" s="131"/>
      <c r="I131" s="131"/>
      <c r="J131" s="131"/>
      <c r="L131" s="141" t="str">
        <f>IF(L125="Tak",IFERROR(L127/L129,"―"),"")</f>
        <v/>
      </c>
      <c r="M131" s="141"/>
      <c r="N131" s="141"/>
      <c r="O131" s="141"/>
      <c r="P131" s="141"/>
      <c r="Q131" s="141"/>
      <c r="R131" s="141"/>
      <c r="S131" s="141"/>
      <c r="T131" s="141"/>
      <c r="U131" s="9" t="s">
        <v>131</v>
      </c>
    </row>
    <row r="133" spans="1:33">
      <c r="A133" s="1" t="s">
        <v>205</v>
      </c>
    </row>
    <row r="135" spans="1:33">
      <c r="A135" s="1" t="s">
        <v>94</v>
      </c>
      <c r="L135" s="134">
        <f>F91</f>
        <v>0</v>
      </c>
      <c r="M135" s="134"/>
      <c r="N135" s="134"/>
      <c r="O135" s="134"/>
      <c r="P135" s="134"/>
      <c r="Q135" s="134"/>
      <c r="R135" s="134"/>
      <c r="S135" s="134"/>
      <c r="T135" s="134"/>
      <c r="U135" s="1" t="s">
        <v>82</v>
      </c>
    </row>
    <row r="137" spans="1:33">
      <c r="A137" s="1" t="s">
        <v>98</v>
      </c>
      <c r="L137" s="138">
        <f>L109</f>
        <v>0</v>
      </c>
      <c r="M137" s="138"/>
      <c r="N137" s="138"/>
      <c r="O137" s="138"/>
      <c r="P137" s="138"/>
      <c r="Q137" s="138"/>
      <c r="R137" s="138"/>
      <c r="S137" s="138"/>
      <c r="T137" s="138"/>
      <c r="U137" s="1" t="s">
        <v>99</v>
      </c>
    </row>
    <row r="140" spans="1:33" ht="30.95" customHeight="1">
      <c r="A140" s="131" t="s">
        <v>96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L140" s="139" t="str">
        <f>IFERROR(ROUND(L135/L137,2),"―")</f>
        <v>―</v>
      </c>
      <c r="M140" s="139"/>
      <c r="N140" s="139"/>
      <c r="O140" s="139"/>
      <c r="P140" s="139"/>
      <c r="Q140" s="139"/>
      <c r="R140" s="139"/>
      <c r="S140" s="139"/>
      <c r="T140" s="139"/>
      <c r="U140" s="9" t="s">
        <v>100</v>
      </c>
    </row>
    <row r="142" spans="1:33">
      <c r="A142" s="1" t="s">
        <v>206</v>
      </c>
    </row>
    <row r="143" spans="1:33">
      <c r="A143" s="88" t="s">
        <v>102</v>
      </c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</row>
    <row r="144" spans="1:33" ht="42.6" customHeight="1">
      <c r="A144" s="131" t="s">
        <v>104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Y144" s="137"/>
      <c r="Z144" s="137"/>
      <c r="AA144" s="137"/>
      <c r="AD144" s="124" t="str">
        <f>IF(Y144="Tak",2,IF(Y144="Nie",0,"-"))</f>
        <v>-</v>
      </c>
      <c r="AE144" s="124"/>
      <c r="AF144" s="9" t="s">
        <v>83</v>
      </c>
    </row>
    <row r="146" spans="1:33" ht="29.45" customHeight="1">
      <c r="A146" s="131" t="s">
        <v>103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Y146" s="137"/>
      <c r="Z146" s="137"/>
      <c r="AA146" s="137"/>
      <c r="AD146" s="124" t="str">
        <f>IF(Y146="Tak",2,IF(Y146="Nie",0,"-"))</f>
        <v>-</v>
      </c>
      <c r="AE146" s="124"/>
      <c r="AF146" s="9" t="s">
        <v>83</v>
      </c>
    </row>
    <row r="148" spans="1:33" ht="28.9" customHeight="1">
      <c r="A148" s="131" t="s">
        <v>105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Y148" s="137"/>
      <c r="Z148" s="137"/>
      <c r="AA148" s="137"/>
      <c r="AD148" s="124" t="str">
        <f>IF(Y148="Tak",2,IF(Y148="Nie",0,"-"))</f>
        <v>-</v>
      </c>
      <c r="AE148" s="124"/>
      <c r="AF148" s="9" t="s">
        <v>83</v>
      </c>
    </row>
    <row r="150" spans="1:33">
      <c r="AA150" s="1" t="s">
        <v>101</v>
      </c>
      <c r="AD150" s="124">
        <f>IFERROR(AD144+AD146+AD148,0)</f>
        <v>0</v>
      </c>
      <c r="AE150" s="124"/>
      <c r="AF150" s="9" t="s">
        <v>83</v>
      </c>
    </row>
    <row r="152" spans="1:33">
      <c r="A152" s="10" t="s">
        <v>207</v>
      </c>
    </row>
    <row r="153" spans="1:33" ht="17.649999999999999" customHeight="1">
      <c r="A153" s="131" t="s">
        <v>106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Y153" s="137"/>
      <c r="Z153" s="137"/>
      <c r="AA153" s="137"/>
      <c r="AD153" s="124" t="str">
        <f>IF(Y153="Tak",1,IF(Y153="Nie",0,"-"))</f>
        <v>-</v>
      </c>
      <c r="AE153" s="124"/>
      <c r="AF153" s="9" t="s">
        <v>83</v>
      </c>
    </row>
    <row r="154" spans="1:33" ht="29.45" customHeight="1"/>
    <row r="155" spans="1:33">
      <c r="A155" s="1" t="s">
        <v>208</v>
      </c>
    </row>
    <row r="156" spans="1:33" ht="28.9" customHeight="1">
      <c r="A156" s="131" t="s">
        <v>107</v>
      </c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Y156" s="137"/>
      <c r="Z156" s="137"/>
      <c r="AA156" s="137"/>
      <c r="AD156" s="124" t="str">
        <f>IF(Y156="Tak",1,IF(Y156="Nie",0,"-"))</f>
        <v>-</v>
      </c>
      <c r="AE156" s="124"/>
      <c r="AF156" s="9" t="s">
        <v>83</v>
      </c>
    </row>
    <row r="157" spans="1:33" ht="6.95" customHeight="1"/>
    <row r="158" spans="1:33" ht="9.4" customHeight="1"/>
    <row r="159" spans="1:33">
      <c r="A159" s="3" t="s">
        <v>209</v>
      </c>
    </row>
    <row r="160" spans="1:33">
      <c r="A160" s="88" t="s">
        <v>119</v>
      </c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</row>
    <row r="161" spans="1:33" ht="6.6" customHeight="1"/>
    <row r="162" spans="1:33">
      <c r="A162" s="29" t="s">
        <v>210</v>
      </c>
    </row>
    <row r="163" spans="1:33" ht="7.15" customHeight="1">
      <c r="A163" s="29"/>
    </row>
    <row r="164" spans="1:33">
      <c r="A164" s="29"/>
      <c r="B164" s="42"/>
      <c r="D164" s="31" t="s">
        <v>118</v>
      </c>
      <c r="O164" s="31" t="s">
        <v>120</v>
      </c>
      <c r="AA164" s="136" t="str">
        <f>IF(B164="X",1," - ")</f>
        <v xml:space="preserve"> - </v>
      </c>
      <c r="AB164" s="136"/>
      <c r="AC164" s="136"/>
      <c r="AD164" s="31" t="s">
        <v>121</v>
      </c>
    </row>
    <row r="165" spans="1:33" ht="18.95" customHeight="1">
      <c r="A165" s="29"/>
      <c r="E165" s="31"/>
    </row>
    <row r="166" spans="1:33">
      <c r="A166" s="29" t="s">
        <v>211</v>
      </c>
      <c r="E166" s="31"/>
    </row>
    <row r="167" spans="1:33" ht="7.15" customHeight="1">
      <c r="A167" s="29"/>
      <c r="E167" s="31"/>
    </row>
    <row r="168" spans="1:33">
      <c r="A168" s="29"/>
      <c r="B168" s="42"/>
      <c r="D168" s="31" t="s">
        <v>118</v>
      </c>
      <c r="O168" s="31" t="s">
        <v>120</v>
      </c>
      <c r="AA168" s="136" t="str">
        <f>IF(B168="X",1," - ")</f>
        <v xml:space="preserve"> - </v>
      </c>
      <c r="AB168" s="136"/>
      <c r="AC168" s="136"/>
      <c r="AD168" s="31" t="s">
        <v>121</v>
      </c>
    </row>
    <row r="169" spans="1:33" ht="19.899999999999999" customHeight="1">
      <c r="A169" s="29"/>
      <c r="E169" s="31"/>
    </row>
    <row r="170" spans="1:33">
      <c r="A170" s="143" t="s">
        <v>212</v>
      </c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3"/>
      <c r="AG170" s="143"/>
    </row>
    <row r="171" spans="1:33" ht="8.4499999999999993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33">
      <c r="A172" s="30"/>
      <c r="B172" s="42"/>
      <c r="D172" s="31" t="s">
        <v>118</v>
      </c>
      <c r="G172" s="30"/>
      <c r="H172" s="30"/>
      <c r="I172" s="30"/>
      <c r="J172" s="30"/>
      <c r="K172" s="30"/>
      <c r="L172" s="30"/>
      <c r="M172" s="30"/>
      <c r="N172" s="30"/>
      <c r="O172" s="31" t="s">
        <v>120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136" t="str">
        <f>IF(B172="X",1," 0 ")</f>
        <v xml:space="preserve"> 0 </v>
      </c>
      <c r="AB172" s="136"/>
      <c r="AC172" s="136"/>
      <c r="AD172" s="31" t="s">
        <v>121</v>
      </c>
      <c r="AE172" s="30"/>
      <c r="AF172" s="30"/>
      <c r="AG172" s="30"/>
    </row>
    <row r="173" spans="1:33" ht="33.4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33" ht="26.1" customHeight="1">
      <c r="A174" s="143" t="s">
        <v>213</v>
      </c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143"/>
      <c r="AD174" s="143"/>
      <c r="AE174" s="143"/>
      <c r="AF174" s="143"/>
      <c r="AG174" s="143"/>
    </row>
    <row r="175" spans="1:33" ht="8.4499999999999993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1:33">
      <c r="A176" s="30"/>
      <c r="B176" s="42"/>
      <c r="D176" s="31" t="s">
        <v>118</v>
      </c>
      <c r="G176" s="30"/>
      <c r="H176" s="30"/>
      <c r="I176" s="30"/>
      <c r="J176" s="30"/>
      <c r="K176" s="30"/>
      <c r="L176" s="30"/>
      <c r="M176" s="30"/>
      <c r="N176" s="30"/>
      <c r="O176" s="31" t="s">
        <v>120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136" t="str">
        <f>IF(B176="X",1," 0 ")</f>
        <v xml:space="preserve"> 0 </v>
      </c>
      <c r="AB176" s="136"/>
      <c r="AC176" s="136"/>
      <c r="AD176" s="31" t="s">
        <v>121</v>
      </c>
      <c r="AE176" s="30"/>
      <c r="AF176" s="30"/>
      <c r="AG176" s="30"/>
    </row>
    <row r="177" spans="1:3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1:33">
      <c r="A178" s="31" t="s">
        <v>214</v>
      </c>
    </row>
    <row r="179" spans="1:33" ht="5.65" customHeight="1">
      <c r="A179" s="31"/>
    </row>
    <row r="180" spans="1:33">
      <c r="A180" s="31"/>
      <c r="B180" s="42"/>
      <c r="D180" s="31" t="s">
        <v>118</v>
      </c>
      <c r="O180" s="31" t="s">
        <v>120</v>
      </c>
      <c r="AA180" s="136" t="str">
        <f>IF(B180="X",1," - ")</f>
        <v xml:space="preserve"> - </v>
      </c>
      <c r="AB180" s="136"/>
      <c r="AC180" s="136"/>
      <c r="AD180" s="31" t="s">
        <v>121</v>
      </c>
    </row>
    <row r="181" spans="1:33" ht="17.649999999999999" customHeight="1">
      <c r="A181" s="31"/>
    </row>
    <row r="182" spans="1:33">
      <c r="A182" s="31" t="s">
        <v>215</v>
      </c>
    </row>
    <row r="183" spans="1:33" ht="4.9000000000000004" customHeight="1">
      <c r="A183" s="31"/>
    </row>
    <row r="184" spans="1:33">
      <c r="A184" s="31"/>
      <c r="B184" s="42"/>
      <c r="D184" s="31" t="s">
        <v>118</v>
      </c>
      <c r="O184" s="31" t="s">
        <v>120</v>
      </c>
      <c r="AA184" s="136" t="str">
        <f>IF(B184="X",1," - ")</f>
        <v xml:space="preserve"> - </v>
      </c>
      <c r="AB184" s="136"/>
      <c r="AC184" s="136"/>
      <c r="AD184" s="31" t="s">
        <v>121</v>
      </c>
    </row>
    <row r="185" spans="1:33" ht="20.45" customHeight="1">
      <c r="A185" s="31"/>
    </row>
    <row r="186" spans="1:33">
      <c r="A186" s="31" t="s">
        <v>216</v>
      </c>
    </row>
    <row r="187" spans="1:33" ht="6" customHeight="1">
      <c r="A187" s="31"/>
    </row>
    <row r="188" spans="1:33">
      <c r="A188" s="31"/>
      <c r="B188" s="42"/>
      <c r="D188" s="31" t="s">
        <v>118</v>
      </c>
      <c r="O188" s="31" t="s">
        <v>120</v>
      </c>
      <c r="AA188" s="142"/>
      <c r="AB188" s="142"/>
      <c r="AC188" s="142"/>
      <c r="AD188" s="31" t="s">
        <v>129</v>
      </c>
    </row>
    <row r="189" spans="1:33" ht="23.1" customHeight="1">
      <c r="A189" s="31"/>
    </row>
    <row r="190" spans="1:33">
      <c r="A190" s="31" t="s">
        <v>217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144"/>
      <c r="Q190" s="144"/>
      <c r="R190" s="144"/>
      <c r="S190" s="1" t="s">
        <v>116</v>
      </c>
    </row>
    <row r="191" spans="1:3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3"/>
      <c r="Q191" s="33"/>
      <c r="R191" s="33"/>
    </row>
    <row r="192" spans="1:33">
      <c r="A192" s="32" t="s">
        <v>218</v>
      </c>
    </row>
    <row r="193" spans="1:30">
      <c r="A193" s="31"/>
    </row>
    <row r="194" spans="1:30">
      <c r="A194" s="31" t="s">
        <v>219</v>
      </c>
    </row>
    <row r="195" spans="1:30" ht="7.15" customHeight="1"/>
    <row r="196" spans="1:30">
      <c r="A196" s="29"/>
      <c r="B196" s="42"/>
      <c r="D196" s="31" t="s">
        <v>118</v>
      </c>
      <c r="O196" s="31" t="s">
        <v>120</v>
      </c>
      <c r="AA196" s="142"/>
      <c r="AB196" s="142"/>
      <c r="AC196" s="142"/>
      <c r="AD196" s="31" t="s">
        <v>122</v>
      </c>
    </row>
    <row r="197" spans="1:30" ht="18" customHeight="1"/>
    <row r="198" spans="1:30">
      <c r="A198" s="31" t="s">
        <v>220</v>
      </c>
    </row>
    <row r="199" spans="1:30" ht="6" customHeight="1"/>
    <row r="200" spans="1:30">
      <c r="A200" s="29"/>
      <c r="B200" s="42"/>
      <c r="D200" s="31" t="s">
        <v>118</v>
      </c>
      <c r="O200" s="31" t="s">
        <v>120</v>
      </c>
      <c r="AA200" s="142"/>
      <c r="AB200" s="142"/>
      <c r="AC200" s="142"/>
      <c r="AD200" s="31" t="s">
        <v>122</v>
      </c>
    </row>
    <row r="201" spans="1:30" ht="21.95" customHeight="1"/>
    <row r="202" spans="1:30">
      <c r="A202" s="31" t="s">
        <v>221</v>
      </c>
    </row>
    <row r="203" spans="1:30" ht="5.45" customHeight="1"/>
    <row r="204" spans="1:30">
      <c r="B204" s="42"/>
      <c r="D204" s="31" t="s">
        <v>118</v>
      </c>
      <c r="O204" s="31" t="s">
        <v>120</v>
      </c>
      <c r="AA204" s="142"/>
      <c r="AB204" s="142"/>
      <c r="AC204" s="142"/>
      <c r="AD204" s="34" t="s">
        <v>123</v>
      </c>
    </row>
    <row r="205" spans="1:30" ht="17.649999999999999" customHeight="1"/>
    <row r="206" spans="1:30">
      <c r="A206" s="31" t="s">
        <v>222</v>
      </c>
    </row>
    <row r="207" spans="1:30" ht="6.95" customHeight="1"/>
    <row r="208" spans="1:30">
      <c r="B208" s="42"/>
      <c r="D208" s="31" t="s">
        <v>118</v>
      </c>
      <c r="O208" s="31" t="s">
        <v>120</v>
      </c>
      <c r="AA208" s="142"/>
      <c r="AB208" s="142"/>
      <c r="AC208" s="142"/>
      <c r="AD208" s="34" t="s">
        <v>123</v>
      </c>
    </row>
    <row r="209" spans="1:33" ht="22.9" customHeight="1"/>
    <row r="210" spans="1:33" ht="29.65" customHeight="1">
      <c r="A210" s="143" t="s">
        <v>223</v>
      </c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  <c r="AF210" s="143"/>
      <c r="AG210" s="143"/>
    </row>
    <row r="211" spans="1:33" ht="7.15" customHeight="1"/>
    <row r="212" spans="1:33">
      <c r="B212" s="42"/>
      <c r="D212" s="31" t="s">
        <v>118</v>
      </c>
      <c r="O212" s="31" t="s">
        <v>120</v>
      </c>
      <c r="AA212" s="142"/>
      <c r="AB212" s="142"/>
      <c r="AC212" s="142"/>
      <c r="AD212" s="34" t="s">
        <v>130</v>
      </c>
    </row>
    <row r="213" spans="1:33" ht="18.399999999999999" customHeight="1"/>
    <row r="214" spans="1:33">
      <c r="A214" s="31" t="s">
        <v>224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1:33">
      <c r="A215" s="35" t="s">
        <v>124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142"/>
      <c r="M215" s="142"/>
      <c r="N215" s="142"/>
      <c r="O215" s="31" t="s">
        <v>125</v>
      </c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1:33">
      <c r="A216" s="35" t="s">
        <v>126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142"/>
      <c r="M216" s="142"/>
      <c r="N216" s="142"/>
      <c r="O216" s="31" t="s">
        <v>125</v>
      </c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1:33" ht="11.1" customHeight="1">
      <c r="A217" s="3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6"/>
      <c r="M217" s="36"/>
      <c r="N217" s="36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1:33">
      <c r="A218" s="32" t="s">
        <v>225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1:33" ht="7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1:33">
      <c r="A220" s="31" t="s">
        <v>226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136" t="str">
        <f>IFERROR(F91/L117,"―")</f>
        <v>―</v>
      </c>
      <c r="U220" s="136"/>
      <c r="V220" s="136"/>
      <c r="W220" s="34" t="s">
        <v>127</v>
      </c>
      <c r="X220" s="31"/>
      <c r="AA220" s="136" t="str">
        <f>IFERROR(F91/W117,"―")</f>
        <v>―</v>
      </c>
      <c r="AB220" s="136"/>
      <c r="AC220" s="136"/>
      <c r="AD220" s="34" t="s">
        <v>245</v>
      </c>
      <c r="AE220" s="31"/>
    </row>
    <row r="221" spans="1:33" ht="8.6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33">
      <c r="A222" s="31" t="s">
        <v>227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136" t="str">
        <f>IFERROR(F91/L137,"―")</f>
        <v>―</v>
      </c>
      <c r="U222" s="136"/>
      <c r="V222" s="136"/>
      <c r="W222" s="34" t="s">
        <v>128</v>
      </c>
      <c r="X222" s="31"/>
    </row>
    <row r="223" spans="1:33" ht="9" customHeight="1"/>
    <row r="224" spans="1:33">
      <c r="A224" s="31" t="s">
        <v>228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136" t="str">
        <f>IF(L127&lt;&gt;"",IFERROR(L127/F91,"―"),"―")</f>
        <v>―</v>
      </c>
      <c r="U224" s="136"/>
      <c r="V224" s="136"/>
      <c r="W224" s="34" t="s">
        <v>131</v>
      </c>
      <c r="X224" s="31"/>
    </row>
  </sheetData>
  <sheetProtection algorithmName="SHA-512" hashValue="ZB2KK9CM6C/DJNw5/Vog1nVrljBWKw0C3c7ckyiqg9B/bhE7gZqrJYJdbenO8QyvlGZdTkiYCv2EdoQ+QuGNMA==" saltValue="q+Yq2i9ZSFQXits+7cOlVQ==" spinCount="100000" sheet="1" selectLockedCells="1"/>
  <mergeCells count="250">
    <mergeCell ref="B81:W81"/>
    <mergeCell ref="X81:AB81"/>
    <mergeCell ref="AC81:AG81"/>
    <mergeCell ref="B82:W82"/>
    <mergeCell ref="X82:AB82"/>
    <mergeCell ref="AC82:AG82"/>
    <mergeCell ref="A71:W71"/>
    <mergeCell ref="X70:AB71"/>
    <mergeCell ref="AC70:AG71"/>
    <mergeCell ref="AC77:AG77"/>
    <mergeCell ref="B78:W78"/>
    <mergeCell ref="X78:AB78"/>
    <mergeCell ref="AC78:AG78"/>
    <mergeCell ref="B79:W79"/>
    <mergeCell ref="X79:AB79"/>
    <mergeCell ref="AC79:AG79"/>
    <mergeCell ref="B80:W80"/>
    <mergeCell ref="X80:AB80"/>
    <mergeCell ref="AC80:AG80"/>
    <mergeCell ref="A70:W70"/>
    <mergeCell ref="A72:AG72"/>
    <mergeCell ref="B73:W73"/>
    <mergeCell ref="X73:AB73"/>
    <mergeCell ref="AC73:AG73"/>
    <mergeCell ref="A9:S10"/>
    <mergeCell ref="B50:W50"/>
    <mergeCell ref="X50:AB50"/>
    <mergeCell ref="B38:W38"/>
    <mergeCell ref="X38:AB38"/>
    <mergeCell ref="B39:W39"/>
    <mergeCell ref="X39:AB39"/>
    <mergeCell ref="A58:AG58"/>
    <mergeCell ref="AC59:AG59"/>
    <mergeCell ref="X33:AB33"/>
    <mergeCell ref="B34:W34"/>
    <mergeCell ref="X34:AB34"/>
    <mergeCell ref="B35:W35"/>
    <mergeCell ref="X35:AB35"/>
    <mergeCell ref="B36:W36"/>
    <mergeCell ref="X36:AB36"/>
    <mergeCell ref="B37:W37"/>
    <mergeCell ref="AC22:AG22"/>
    <mergeCell ref="B22:W22"/>
    <mergeCell ref="X22:AB22"/>
    <mergeCell ref="X37:AB37"/>
    <mergeCell ref="B54:W54"/>
    <mergeCell ref="X54:AB54"/>
    <mergeCell ref="B55:W55"/>
    <mergeCell ref="AC36:AG36"/>
    <mergeCell ref="AC35:AG35"/>
    <mergeCell ref="AC34:AG34"/>
    <mergeCell ref="X41:AB41"/>
    <mergeCell ref="B42:W42"/>
    <mergeCell ref="X42:AB42"/>
    <mergeCell ref="AC51:AG51"/>
    <mergeCell ref="AC49:AG49"/>
    <mergeCell ref="X44:AB44"/>
    <mergeCell ref="AC23:AG23"/>
    <mergeCell ref="B23:W23"/>
    <mergeCell ref="X23:AB23"/>
    <mergeCell ref="B24:W24"/>
    <mergeCell ref="X24:AB24"/>
    <mergeCell ref="B25:W25"/>
    <mergeCell ref="X25:AB25"/>
    <mergeCell ref="AC25:AG25"/>
    <mergeCell ref="AC33:AG33"/>
    <mergeCell ref="B33:W33"/>
    <mergeCell ref="AC26:AG26"/>
    <mergeCell ref="AC24:AG24"/>
    <mergeCell ref="X64:AB64"/>
    <mergeCell ref="B46:W46"/>
    <mergeCell ref="X46:AB46"/>
    <mergeCell ref="B47:W47"/>
    <mergeCell ref="X47:AB47"/>
    <mergeCell ref="B48:W48"/>
    <mergeCell ref="X48:AB48"/>
    <mergeCell ref="B49:W49"/>
    <mergeCell ref="X49:AB49"/>
    <mergeCell ref="B51:W51"/>
    <mergeCell ref="X51:AB51"/>
    <mergeCell ref="B52:W52"/>
    <mergeCell ref="B63:W63"/>
    <mergeCell ref="X63:AB63"/>
    <mergeCell ref="B64:W64"/>
    <mergeCell ref="X55:AB55"/>
    <mergeCell ref="B60:W60"/>
    <mergeCell ref="X60:AB60"/>
    <mergeCell ref="B59:W59"/>
    <mergeCell ref="X59:AB59"/>
    <mergeCell ref="A57:W57"/>
    <mergeCell ref="X57:AB57"/>
    <mergeCell ref="T224:V224"/>
    <mergeCell ref="AA204:AC204"/>
    <mergeCell ref="L215:N215"/>
    <mergeCell ref="L216:N216"/>
    <mergeCell ref="T220:V220"/>
    <mergeCell ref="T222:V222"/>
    <mergeCell ref="AA168:AC168"/>
    <mergeCell ref="AA184:AC184"/>
    <mergeCell ref="AA188:AC188"/>
    <mergeCell ref="AA200:AC200"/>
    <mergeCell ref="AA208:AC208"/>
    <mergeCell ref="A210:AG210"/>
    <mergeCell ref="AA212:AC212"/>
    <mergeCell ref="A170:AG170"/>
    <mergeCell ref="A174:AG174"/>
    <mergeCell ref="AA172:AC172"/>
    <mergeCell ref="AA176:AC176"/>
    <mergeCell ref="AA180:AC180"/>
    <mergeCell ref="P190:R190"/>
    <mergeCell ref="AA196:AC196"/>
    <mergeCell ref="AD144:AE144"/>
    <mergeCell ref="AD146:AE146"/>
    <mergeCell ref="AD148:AE148"/>
    <mergeCell ref="AD150:AE150"/>
    <mergeCell ref="A143:AG143"/>
    <mergeCell ref="A144:V144"/>
    <mergeCell ref="A146:V146"/>
    <mergeCell ref="A148:V148"/>
    <mergeCell ref="Y144:AA144"/>
    <mergeCell ref="Y146:AA146"/>
    <mergeCell ref="Y148:AA148"/>
    <mergeCell ref="L135:T135"/>
    <mergeCell ref="L107:T107"/>
    <mergeCell ref="L109:T109"/>
    <mergeCell ref="L111:T111"/>
    <mergeCell ref="L115:T115"/>
    <mergeCell ref="L117:T117"/>
    <mergeCell ref="L119:T119"/>
    <mergeCell ref="A119:J119"/>
    <mergeCell ref="AA220:AC220"/>
    <mergeCell ref="A160:AG160"/>
    <mergeCell ref="AA164:AC164"/>
    <mergeCell ref="A153:V153"/>
    <mergeCell ref="Y153:AA153"/>
    <mergeCell ref="AD153:AE153"/>
    <mergeCell ref="A156:V156"/>
    <mergeCell ref="Y156:AA156"/>
    <mergeCell ref="AD156:AE156"/>
    <mergeCell ref="L137:T137"/>
    <mergeCell ref="A140:J140"/>
    <mergeCell ref="L140:T140"/>
    <mergeCell ref="L129:T129"/>
    <mergeCell ref="A131:J131"/>
    <mergeCell ref="L131:T131"/>
    <mergeCell ref="A129:J129"/>
    <mergeCell ref="A96:E96"/>
    <mergeCell ref="F96:AG96"/>
    <mergeCell ref="A91:E91"/>
    <mergeCell ref="A92:E92"/>
    <mergeCell ref="F92:AG92"/>
    <mergeCell ref="F91:O91"/>
    <mergeCell ref="A103:Y103"/>
    <mergeCell ref="AD103:AE103"/>
    <mergeCell ref="L127:T127"/>
    <mergeCell ref="N98:AG98"/>
    <mergeCell ref="A98:M98"/>
    <mergeCell ref="A99:AG99"/>
    <mergeCell ref="W117:AE117"/>
    <mergeCell ref="A121:J121"/>
    <mergeCell ref="L121:T121"/>
    <mergeCell ref="F95:O95"/>
    <mergeCell ref="L125:T125"/>
    <mergeCell ref="AC65:AG65"/>
    <mergeCell ref="AC66:AG66"/>
    <mergeCell ref="AC67:AG67"/>
    <mergeCell ref="AC68:AG68"/>
    <mergeCell ref="A95:E95"/>
    <mergeCell ref="B66:W66"/>
    <mergeCell ref="X66:AB66"/>
    <mergeCell ref="B67:W67"/>
    <mergeCell ref="X67:AB67"/>
    <mergeCell ref="B68:W68"/>
    <mergeCell ref="X68:AB68"/>
    <mergeCell ref="B65:W65"/>
    <mergeCell ref="X65:AB65"/>
    <mergeCell ref="B74:W74"/>
    <mergeCell ref="X74:AB74"/>
    <mergeCell ref="AC74:AG74"/>
    <mergeCell ref="B75:W75"/>
    <mergeCell ref="X75:AB75"/>
    <mergeCell ref="AC75:AG75"/>
    <mergeCell ref="B76:W76"/>
    <mergeCell ref="X76:AB76"/>
    <mergeCell ref="AC76:AG76"/>
    <mergeCell ref="B77:W77"/>
    <mergeCell ref="X77:AB77"/>
    <mergeCell ref="AC63:AG63"/>
    <mergeCell ref="AC64:AG64"/>
    <mergeCell ref="B61:W61"/>
    <mergeCell ref="X61:AB61"/>
    <mergeCell ref="B62:W62"/>
    <mergeCell ref="AC31:AG31"/>
    <mergeCell ref="AC37:AG37"/>
    <mergeCell ref="AC42:AG42"/>
    <mergeCell ref="AC41:AG41"/>
    <mergeCell ref="AC40:AG40"/>
    <mergeCell ref="AC39:AG39"/>
    <mergeCell ref="AC38:AG38"/>
    <mergeCell ref="AC44:AG44"/>
    <mergeCell ref="AC52:AG52"/>
    <mergeCell ref="AC57:AG57"/>
    <mergeCell ref="A32:AG32"/>
    <mergeCell ref="A45:AG45"/>
    <mergeCell ref="AC53:AG53"/>
    <mergeCell ref="AC54:AG54"/>
    <mergeCell ref="AC55:AG55"/>
    <mergeCell ref="AC46:AG46"/>
    <mergeCell ref="AC47:AG47"/>
    <mergeCell ref="AC48:AG48"/>
    <mergeCell ref="X62:AB62"/>
    <mergeCell ref="AC61:AG61"/>
    <mergeCell ref="AC62:AG62"/>
    <mergeCell ref="AC27:AG27"/>
    <mergeCell ref="AC28:AG28"/>
    <mergeCell ref="AC29:AG29"/>
    <mergeCell ref="B26:W26"/>
    <mergeCell ref="X26:AB26"/>
    <mergeCell ref="B27:W27"/>
    <mergeCell ref="X27:AB27"/>
    <mergeCell ref="B28:W28"/>
    <mergeCell ref="X28:AB28"/>
    <mergeCell ref="B29:W29"/>
    <mergeCell ref="X29:AB29"/>
    <mergeCell ref="AC60:AG60"/>
    <mergeCell ref="X52:AB52"/>
    <mergeCell ref="B53:W53"/>
    <mergeCell ref="X53:AB53"/>
    <mergeCell ref="B40:W40"/>
    <mergeCell ref="X40:AB40"/>
    <mergeCell ref="B41:W41"/>
    <mergeCell ref="A31:W31"/>
    <mergeCell ref="X31:AB31"/>
    <mergeCell ref="A44:W44"/>
    <mergeCell ref="AC50:AG50"/>
    <mergeCell ref="A12:AG12"/>
    <mergeCell ref="X17:AB17"/>
    <mergeCell ref="A17:W17"/>
    <mergeCell ref="A18:W18"/>
    <mergeCell ref="X18:AB18"/>
    <mergeCell ref="X20:AB20"/>
    <mergeCell ref="B20:W20"/>
    <mergeCell ref="B21:W21"/>
    <mergeCell ref="X21:AB21"/>
    <mergeCell ref="A13:AG13"/>
    <mergeCell ref="AC17:AG17"/>
    <mergeCell ref="AC18:AG18"/>
    <mergeCell ref="AC20:AG20"/>
    <mergeCell ref="AC21:AG21"/>
    <mergeCell ref="A19:AG19"/>
  </mergeCells>
  <phoneticPr fontId="6" type="noConversion"/>
  <conditionalFormatting sqref="N98:AG98">
    <cfRule type="beginsWith" dxfId="1" priority="2" operator="beginsWith" text="Ocena n">
      <formula>LEFT(N98,LEN("Ocena n"))="Ocena n"</formula>
    </cfRule>
  </conditionalFormatting>
  <dataValidations count="1">
    <dataValidation type="whole" allowBlank="1" showInputMessage="1" showErrorMessage="1" sqref="O86:P86 O88:P88 R88:S88 R86:S86 W86:X86 W88:X88" xr:uid="{5ABC2FE4-BA77-4260-849A-2EC1BCED8E3F}">
      <formula1>0</formula1>
      <formula2>9</formula2>
    </dataValidation>
  </dataValidation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52EB5394-70AC-4E2F-9358-0EAF726CAABB}">
            <xm:f>Arkusz1!$B$31</xm:f>
            <x14:dxf>
              <fill>
                <patternFill>
                  <bgColor rgb="FFFF5D5D"/>
                </patternFill>
              </fill>
            </x14:dxf>
          </x14:cfRule>
          <xm:sqref>X70:AB71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54D8B1-32C3-4D54-9EA3-AB5B38D0793F}">
          <x14:formula1>
            <xm:f>Arkusz1!$B$4:$B$6</xm:f>
          </x14:formula1>
          <xm:sqref>A103:Y103</xm:sqref>
        </x14:dataValidation>
        <x14:dataValidation type="list" allowBlank="1" showInputMessage="1" showErrorMessage="1" xr:uid="{B04CAB79-117D-438D-92D6-89ADB1325DA6}">
          <x14:formula1>
            <xm:f>Arkusz1!$B$8:$B$9</xm:f>
          </x14:formula1>
          <xm:sqref>L125:T125 Y144:AA144 Y146:AA146 Y148:AA148 Y153:AA153 Y156:AA156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7047-2502-40D7-A76E-F50E32B42BFE}">
  <sheetPr codeName="Arkusz3"/>
  <dimension ref="A1:AG54"/>
  <sheetViews>
    <sheetView showGridLines="0" view="pageLayout" topLeftCell="A84" zoomScale="150" zoomScaleNormal="100" zoomScalePageLayoutView="150" workbookViewId="0">
      <selection activeCell="AC7" sqref="AC7:AF7"/>
    </sheetView>
  </sheetViews>
  <sheetFormatPr defaultColWidth="8.85546875" defaultRowHeight="15"/>
  <cols>
    <col min="1" max="34" width="2.5703125" customWidth="1"/>
  </cols>
  <sheetData>
    <row r="1" spans="1:33" ht="40.15" customHeight="1">
      <c r="A1" s="17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3" spans="1:33" ht="12.75" customHeight="1">
      <c r="A3" s="186" t="s">
        <v>1</v>
      </c>
      <c r="B3" s="186"/>
      <c r="C3" s="168" t="s">
        <v>81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9"/>
      <c r="AD3" s="169"/>
      <c r="AE3" s="169"/>
      <c r="AF3" s="169"/>
      <c r="AG3" s="5"/>
    </row>
    <row r="4" spans="1:33" ht="17.100000000000001" customHeight="1">
      <c r="A4" s="162">
        <v>1</v>
      </c>
      <c r="B4" s="162"/>
      <c r="C4" s="174" t="s">
        <v>148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54"/>
      <c r="AD4" s="154"/>
      <c r="AE4" s="154"/>
      <c r="AF4" s="154"/>
      <c r="AG4" s="21"/>
    </row>
    <row r="5" spans="1:33" ht="17.649999999999999" customHeight="1">
      <c r="A5" s="162"/>
      <c r="B5" s="162"/>
      <c r="C5" s="175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1"/>
      <c r="R5" s="177" t="s">
        <v>196</v>
      </c>
      <c r="S5" s="177"/>
      <c r="T5" s="177"/>
      <c r="U5" s="177"/>
      <c r="V5" s="177"/>
      <c r="W5" s="177"/>
      <c r="X5" s="177"/>
      <c r="Y5" s="177"/>
      <c r="Z5" s="177"/>
      <c r="AA5" s="177"/>
      <c r="AB5" s="178"/>
      <c r="AC5" s="171"/>
      <c r="AD5" s="172"/>
      <c r="AE5" s="172"/>
      <c r="AF5" s="173"/>
      <c r="AG5" s="21"/>
    </row>
    <row r="6" spans="1:33" ht="26.25" customHeight="1">
      <c r="A6" s="162">
        <v>2</v>
      </c>
      <c r="B6" s="162"/>
      <c r="C6" s="163" t="s">
        <v>149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54"/>
      <c r="AD6" s="154"/>
      <c r="AE6" s="154"/>
      <c r="AF6" s="154"/>
      <c r="AG6" s="21"/>
    </row>
    <row r="7" spans="1:33" ht="27.6" customHeight="1">
      <c r="A7" s="162">
        <v>3</v>
      </c>
      <c r="B7" s="162"/>
      <c r="C7" s="163" t="s">
        <v>150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54"/>
      <c r="AD7" s="154"/>
      <c r="AE7" s="154"/>
      <c r="AF7" s="154"/>
      <c r="AG7" s="21"/>
    </row>
    <row r="8" spans="1:33" ht="15" customHeight="1">
      <c r="A8" s="162">
        <v>4</v>
      </c>
      <c r="B8" s="162"/>
      <c r="C8" s="163" t="s">
        <v>151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54"/>
      <c r="AD8" s="154"/>
      <c r="AE8" s="154"/>
      <c r="AF8" s="154"/>
      <c r="AG8" s="21"/>
    </row>
    <row r="9" spans="1:33" ht="38.1" customHeight="1">
      <c r="A9" s="162">
        <v>5</v>
      </c>
      <c r="B9" s="162"/>
      <c r="C9" s="163" t="s">
        <v>152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54"/>
      <c r="AD9" s="154"/>
      <c r="AE9" s="154"/>
      <c r="AF9" s="154"/>
      <c r="AG9" s="21"/>
    </row>
    <row r="10" spans="1:33" ht="53.45" customHeight="1">
      <c r="A10" s="162">
        <v>6</v>
      </c>
      <c r="B10" s="162"/>
      <c r="C10" s="163" t="s">
        <v>153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54"/>
      <c r="AD10" s="154"/>
      <c r="AE10" s="154"/>
      <c r="AF10" s="154"/>
      <c r="AG10" s="21"/>
    </row>
    <row r="11" spans="1:33" ht="39" customHeight="1">
      <c r="A11" s="162">
        <v>7</v>
      </c>
      <c r="B11" s="162"/>
      <c r="C11" s="163" t="s">
        <v>154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54"/>
      <c r="AD11" s="154"/>
      <c r="AE11" s="154"/>
      <c r="AF11" s="154"/>
      <c r="AG11" s="21"/>
    </row>
    <row r="12" spans="1:33" ht="44.45" customHeight="1">
      <c r="A12" s="162">
        <v>8</v>
      </c>
      <c r="B12" s="162"/>
      <c r="C12" s="163" t="s">
        <v>155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54"/>
      <c r="AD12" s="154"/>
      <c r="AE12" s="154"/>
      <c r="AF12" s="154"/>
      <c r="AG12" s="21"/>
    </row>
    <row r="13" spans="1:33" ht="67.5" customHeight="1">
      <c r="A13" s="162">
        <v>9</v>
      </c>
      <c r="B13" s="162"/>
      <c r="C13" s="163" t="s">
        <v>156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54"/>
      <c r="AD13" s="154"/>
      <c r="AE13" s="154"/>
      <c r="AF13" s="154"/>
      <c r="AG13" s="21"/>
    </row>
    <row r="14" spans="1:33" ht="42.6" customHeight="1">
      <c r="A14" s="162">
        <v>10</v>
      </c>
      <c r="B14" s="162"/>
      <c r="C14" s="163" t="s">
        <v>157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54"/>
      <c r="AD14" s="154"/>
      <c r="AE14" s="154"/>
      <c r="AF14" s="154"/>
      <c r="AG14" s="21"/>
    </row>
    <row r="15" spans="1:33" ht="42.6" customHeight="1">
      <c r="A15" s="162">
        <v>11</v>
      </c>
      <c r="B15" s="162"/>
      <c r="C15" s="163" t="s">
        <v>158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54"/>
      <c r="AD15" s="154"/>
      <c r="AE15" s="154"/>
      <c r="AF15" s="154"/>
      <c r="AG15" s="21"/>
    </row>
    <row r="16" spans="1:33" ht="42" customHeight="1">
      <c r="A16" s="179">
        <v>12</v>
      </c>
      <c r="B16" s="180"/>
      <c r="C16" s="163" t="s">
        <v>159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81"/>
      <c r="AD16" s="182"/>
      <c r="AE16" s="182"/>
      <c r="AF16" s="183"/>
      <c r="AG16" s="21"/>
    </row>
    <row r="17" spans="1:33" ht="45" customHeight="1">
      <c r="A17" s="179">
        <v>13</v>
      </c>
      <c r="B17" s="180"/>
      <c r="C17" s="163" t="s">
        <v>160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81"/>
      <c r="AD17" s="182"/>
      <c r="AE17" s="182"/>
      <c r="AF17" s="183"/>
      <c r="AG17" s="21"/>
    </row>
    <row r="18" spans="1:33" ht="28.9" customHeight="1">
      <c r="A18" s="162">
        <v>14</v>
      </c>
      <c r="B18" s="162"/>
      <c r="C18" s="163" t="s">
        <v>161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54"/>
      <c r="AD18" s="154"/>
      <c r="AE18" s="154"/>
      <c r="AF18" s="154"/>
      <c r="AG18" s="21"/>
    </row>
    <row r="19" spans="1:33" ht="14.45" customHeight="1">
      <c r="A19" s="179">
        <v>15</v>
      </c>
      <c r="B19" s="180"/>
      <c r="C19" s="184" t="s">
        <v>162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70"/>
      <c r="AD19" s="170"/>
      <c r="AE19" s="170"/>
      <c r="AF19" s="170"/>
      <c r="AG19" s="21"/>
    </row>
    <row r="20" spans="1:33" ht="26.45" customHeight="1">
      <c r="A20" s="162">
        <v>16</v>
      </c>
      <c r="B20" s="162"/>
      <c r="C20" s="61" t="s">
        <v>163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161"/>
      <c r="AD20" s="161"/>
      <c r="AE20" s="161"/>
      <c r="AF20" s="161"/>
      <c r="AG20" s="22"/>
    </row>
    <row r="21" spans="1:33" ht="14.1" customHeight="1">
      <c r="A21" s="179">
        <v>17</v>
      </c>
      <c r="B21" s="180"/>
      <c r="C21" s="163" t="s">
        <v>164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54"/>
      <c r="AD21" s="154"/>
      <c r="AE21" s="154"/>
      <c r="AF21" s="154"/>
      <c r="AG21" s="21"/>
    </row>
    <row r="22" spans="1:33" ht="40.5" customHeight="1">
      <c r="A22" s="162">
        <v>18</v>
      </c>
      <c r="B22" s="162"/>
      <c r="C22" s="61" t="s">
        <v>165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154"/>
      <c r="AD22" s="154"/>
      <c r="AE22" s="154"/>
      <c r="AF22" s="154"/>
      <c r="AG22" s="21"/>
    </row>
    <row r="23" spans="1:33" ht="27.75" customHeight="1">
      <c r="A23" s="162">
        <v>19</v>
      </c>
      <c r="B23" s="162"/>
      <c r="C23" s="61" t="s">
        <v>166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154"/>
      <c r="AD23" s="154"/>
      <c r="AE23" s="154"/>
      <c r="AF23" s="154"/>
      <c r="AG23" s="21"/>
    </row>
    <row r="24" spans="1:33" ht="27" customHeight="1">
      <c r="A24" s="201">
        <v>20</v>
      </c>
      <c r="B24" s="202"/>
      <c r="C24" s="150" t="s">
        <v>167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2"/>
      <c r="AC24" s="192"/>
      <c r="AD24" s="193"/>
      <c r="AE24" s="193"/>
      <c r="AF24" s="194"/>
      <c r="AG24" s="22"/>
    </row>
    <row r="25" spans="1:33" ht="65.650000000000006" customHeight="1">
      <c r="A25" s="203"/>
      <c r="B25" s="204"/>
      <c r="C25" s="187" t="s">
        <v>46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88"/>
      <c r="AC25" s="195"/>
      <c r="AD25" s="196"/>
      <c r="AE25" s="196"/>
      <c r="AF25" s="197"/>
      <c r="AG25" s="22"/>
    </row>
    <row r="26" spans="1:33" ht="14.1" customHeight="1">
      <c r="A26" s="203"/>
      <c r="B26" s="204"/>
      <c r="C26" s="187" t="s">
        <v>47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88"/>
      <c r="AC26" s="195"/>
      <c r="AD26" s="196"/>
      <c r="AE26" s="196"/>
      <c r="AF26" s="197"/>
      <c r="AG26" s="22"/>
    </row>
    <row r="27" spans="1:33" ht="28.15" customHeight="1">
      <c r="A27" s="203"/>
      <c r="B27" s="204"/>
      <c r="C27" s="187" t="s">
        <v>48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88"/>
      <c r="AC27" s="195"/>
      <c r="AD27" s="196"/>
      <c r="AE27" s="196"/>
      <c r="AF27" s="197"/>
      <c r="AG27" s="22"/>
    </row>
    <row r="28" spans="1:33" ht="39.4" customHeight="1">
      <c r="A28" s="205"/>
      <c r="B28" s="206"/>
      <c r="C28" s="189" t="s">
        <v>49</v>
      </c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1"/>
      <c r="AC28" s="198"/>
      <c r="AD28" s="199"/>
      <c r="AE28" s="199"/>
      <c r="AF28" s="200"/>
      <c r="AG28" s="22"/>
    </row>
    <row r="29" spans="1:33" ht="104.1" customHeight="1">
      <c r="A29" s="106">
        <v>21</v>
      </c>
      <c r="B29" s="106"/>
      <c r="C29" s="61" t="s">
        <v>168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161"/>
      <c r="AD29" s="161"/>
      <c r="AE29" s="161"/>
      <c r="AF29" s="161"/>
      <c r="AG29" s="22"/>
    </row>
    <row r="30" spans="1:33" ht="65.25" customHeight="1">
      <c r="A30" s="106">
        <v>22</v>
      </c>
      <c r="B30" s="106"/>
      <c r="C30" s="61" t="s">
        <v>255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161"/>
      <c r="AD30" s="161"/>
      <c r="AE30" s="161"/>
      <c r="AF30" s="161"/>
      <c r="AG30" s="22"/>
    </row>
    <row r="31" spans="1:33" ht="93" customHeight="1">
      <c r="A31" s="167">
        <v>23</v>
      </c>
      <c r="B31" s="167"/>
      <c r="C31" s="95" t="s">
        <v>235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7"/>
      <c r="AC31" s="155"/>
      <c r="AD31" s="156"/>
      <c r="AE31" s="156"/>
      <c r="AF31" s="157"/>
      <c r="AG31" s="22"/>
    </row>
    <row r="32" spans="1:33" ht="65.45" customHeight="1">
      <c r="A32" s="207">
        <v>24</v>
      </c>
      <c r="B32" s="207"/>
      <c r="C32" s="163" t="s">
        <v>169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1"/>
      <c r="AD32" s="161"/>
      <c r="AE32" s="161"/>
      <c r="AF32" s="161"/>
      <c r="AG32" s="20"/>
    </row>
    <row r="33" spans="1:33" ht="119.25" customHeight="1">
      <c r="A33" s="89">
        <v>25</v>
      </c>
      <c r="B33" s="91"/>
      <c r="C33" s="158" t="s">
        <v>236</v>
      </c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60"/>
      <c r="AC33" s="47"/>
      <c r="AD33" s="48"/>
      <c r="AE33" s="48"/>
      <c r="AF33" s="49"/>
      <c r="AG33" s="20"/>
    </row>
    <row r="34" spans="1:33" ht="149.25" customHeight="1">
      <c r="A34" s="89">
        <v>26</v>
      </c>
      <c r="B34" s="91"/>
      <c r="C34" s="158" t="s">
        <v>237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60"/>
      <c r="AC34" s="155"/>
      <c r="AD34" s="156"/>
      <c r="AE34" s="156"/>
      <c r="AF34" s="157"/>
      <c r="AG34" s="20"/>
    </row>
    <row r="35" spans="1:33" ht="26.65" customHeight="1">
      <c r="A35" s="106">
        <v>27</v>
      </c>
      <c r="B35" s="106"/>
      <c r="C35" s="61" t="s">
        <v>170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155"/>
      <c r="AD35" s="156"/>
      <c r="AE35" s="156"/>
      <c r="AF35" s="157"/>
      <c r="AG35" s="20"/>
    </row>
    <row r="36" spans="1:33" ht="92.25" customHeight="1">
      <c r="A36" s="124">
        <v>28</v>
      </c>
      <c r="B36" s="124"/>
      <c r="C36" s="163" t="s">
        <v>171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54"/>
      <c r="AD36" s="154"/>
      <c r="AE36" s="154"/>
      <c r="AF36" s="154"/>
      <c r="AG36" s="21"/>
    </row>
    <row r="37" spans="1:33" ht="39.950000000000003" customHeight="1">
      <c r="A37" s="124">
        <v>29</v>
      </c>
      <c r="B37" s="124"/>
      <c r="C37" s="61" t="s">
        <v>172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161"/>
      <c r="AD37" s="161"/>
      <c r="AE37" s="161"/>
      <c r="AF37" s="161"/>
      <c r="AG37" s="22"/>
    </row>
    <row r="38" spans="1:33" ht="27" customHeight="1">
      <c r="A38" s="124">
        <v>30</v>
      </c>
      <c r="B38" s="124"/>
      <c r="C38" s="61" t="s">
        <v>173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161"/>
      <c r="AD38" s="161"/>
      <c r="AE38" s="161"/>
      <c r="AF38" s="161"/>
      <c r="AG38" s="22"/>
    </row>
    <row r="39" spans="1:33" ht="24.95" customHeight="1">
      <c r="A39" s="124">
        <v>31</v>
      </c>
      <c r="B39" s="124"/>
      <c r="C39" s="61" t="s">
        <v>174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161"/>
      <c r="AD39" s="161"/>
      <c r="AE39" s="161"/>
      <c r="AF39" s="161"/>
      <c r="AG39" s="22"/>
    </row>
    <row r="40" spans="1:33">
      <c r="A40" s="124">
        <v>32</v>
      </c>
      <c r="B40" s="124"/>
      <c r="C40" s="57" t="s">
        <v>175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208"/>
      <c r="AD40" s="208"/>
      <c r="AE40" s="208"/>
      <c r="AF40" s="208"/>
      <c r="AG40" s="18"/>
    </row>
    <row r="41" spans="1:33" ht="40.15" customHeight="1">
      <c r="A41" s="124">
        <v>33</v>
      </c>
      <c r="B41" s="124"/>
      <c r="C41" s="95" t="s">
        <v>176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7"/>
      <c r="AC41" s="209"/>
      <c r="AD41" s="210"/>
      <c r="AE41" s="210"/>
      <c r="AF41" s="211"/>
      <c r="AG41" s="18"/>
    </row>
    <row r="42" spans="1:33" ht="27.95" customHeight="1">
      <c r="A42" s="92">
        <v>34</v>
      </c>
      <c r="B42" s="94"/>
      <c r="C42" s="164" t="s">
        <v>177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6"/>
      <c r="AC42" s="209"/>
      <c r="AD42" s="210"/>
      <c r="AE42" s="210"/>
      <c r="AF42" s="211"/>
      <c r="AG42" s="18"/>
    </row>
    <row r="43" spans="1:33" ht="40.5" customHeight="1">
      <c r="A43" s="92">
        <v>35</v>
      </c>
      <c r="B43" s="94"/>
      <c r="C43" s="95" t="s">
        <v>238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44"/>
      <c r="AD43" s="45"/>
      <c r="AE43" s="45"/>
      <c r="AF43" s="46"/>
      <c r="AG43" s="18"/>
    </row>
    <row r="44" spans="1:33" ht="18" customHeight="1">
      <c r="A44" s="124">
        <v>36</v>
      </c>
      <c r="B44" s="124"/>
      <c r="C44" s="61" t="s">
        <v>178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208"/>
      <c r="AD44" s="208"/>
      <c r="AE44" s="208"/>
      <c r="AF44" s="208"/>
      <c r="AG44" s="18"/>
    </row>
    <row r="46" spans="1:33" ht="24.95" customHeight="1"/>
    <row r="47" spans="1:33">
      <c r="D47" s="1" t="s">
        <v>73</v>
      </c>
      <c r="X47" s="1" t="s">
        <v>75</v>
      </c>
    </row>
    <row r="48" spans="1:33">
      <c r="D48" s="28" t="s">
        <v>74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V48" s="28" t="s">
        <v>76</v>
      </c>
      <c r="W48" s="28"/>
      <c r="X48" s="28"/>
      <c r="Y48" s="28"/>
      <c r="Z48" s="28"/>
      <c r="AA48" s="28"/>
      <c r="AB48" s="28"/>
      <c r="AC48" s="28"/>
      <c r="AD48" s="28"/>
    </row>
    <row r="49" spans="23:30">
      <c r="W49" s="2"/>
      <c r="Y49" s="2" t="s">
        <v>77</v>
      </c>
      <c r="Z49" s="2"/>
      <c r="AA49" s="2"/>
      <c r="AB49" s="2"/>
      <c r="AC49" s="2"/>
      <c r="AD49" s="2"/>
    </row>
    <row r="54" spans="23:30" ht="92.65" customHeight="1"/>
  </sheetData>
  <sheetProtection algorithmName="SHA-512" hashValue="Im+6p6jAudSEV1jZxPBuDizK37Ml8bBI4fScwtP1hj81R/SgzLi7rHnBprtNGhQDNiQRCV0TzBWgXyRcR4eNDQ==" saltValue="8jGLEMdT7Mlv0+npqmZl4g==" spinCount="100000" sheet="1" selectLockedCells="1"/>
  <mergeCells count="116">
    <mergeCell ref="A7:B7"/>
    <mergeCell ref="A6:B6"/>
    <mergeCell ref="A14:B14"/>
    <mergeCell ref="A13:B13"/>
    <mergeCell ref="A12:B12"/>
    <mergeCell ref="A11:B11"/>
    <mergeCell ref="A10:B10"/>
    <mergeCell ref="A16:B16"/>
    <mergeCell ref="A17:B17"/>
    <mergeCell ref="A8:B8"/>
    <mergeCell ref="A9:B9"/>
    <mergeCell ref="A44:B44"/>
    <mergeCell ref="AC44:AF44"/>
    <mergeCell ref="AC40:AF40"/>
    <mergeCell ref="AC39:AF39"/>
    <mergeCell ref="C37:AB37"/>
    <mergeCell ref="C38:AB38"/>
    <mergeCell ref="C39:AB39"/>
    <mergeCell ref="A37:B37"/>
    <mergeCell ref="A38:B38"/>
    <mergeCell ref="C40:AB40"/>
    <mergeCell ref="A39:B39"/>
    <mergeCell ref="A40:B40"/>
    <mergeCell ref="AC38:AF38"/>
    <mergeCell ref="AC37:AF37"/>
    <mergeCell ref="A41:B41"/>
    <mergeCell ref="C41:AB41"/>
    <mergeCell ref="C44:AB44"/>
    <mergeCell ref="C43:AB43"/>
    <mergeCell ref="AC42:AF42"/>
    <mergeCell ref="A43:B43"/>
    <mergeCell ref="AC41:AF41"/>
    <mergeCell ref="A1:AG1"/>
    <mergeCell ref="A3:B3"/>
    <mergeCell ref="A36:B36"/>
    <mergeCell ref="C24:AB24"/>
    <mergeCell ref="C25:AB25"/>
    <mergeCell ref="C26:AB26"/>
    <mergeCell ref="C27:AB27"/>
    <mergeCell ref="C28:AB28"/>
    <mergeCell ref="AC29:AF29"/>
    <mergeCell ref="AC24:AF28"/>
    <mergeCell ref="C30:AB30"/>
    <mergeCell ref="AC7:AF7"/>
    <mergeCell ref="AC6:AF6"/>
    <mergeCell ref="AC4:AF4"/>
    <mergeCell ref="AC15:AF15"/>
    <mergeCell ref="AC14:AF14"/>
    <mergeCell ref="A29:B29"/>
    <mergeCell ref="A24:B28"/>
    <mergeCell ref="C8:AB8"/>
    <mergeCell ref="C9:AB9"/>
    <mergeCell ref="AC30:AF30"/>
    <mergeCell ref="A32:B32"/>
    <mergeCell ref="C18:AB18"/>
    <mergeCell ref="A4:B5"/>
    <mergeCell ref="A21:B21"/>
    <mergeCell ref="A20:B20"/>
    <mergeCell ref="A19:B19"/>
    <mergeCell ref="A18:B18"/>
    <mergeCell ref="A15:B15"/>
    <mergeCell ref="AC16:AF16"/>
    <mergeCell ref="AC17:AF17"/>
    <mergeCell ref="C10:AB10"/>
    <mergeCell ref="C11:AB11"/>
    <mergeCell ref="C19:AB19"/>
    <mergeCell ref="C16:AB16"/>
    <mergeCell ref="C17:AB17"/>
    <mergeCell ref="C12:AB12"/>
    <mergeCell ref="AC12:AF12"/>
    <mergeCell ref="AC23:AF23"/>
    <mergeCell ref="C5:P5"/>
    <mergeCell ref="R5:AB5"/>
    <mergeCell ref="AC11:AF11"/>
    <mergeCell ref="AC10:AF10"/>
    <mergeCell ref="AC9:AF9"/>
    <mergeCell ref="AC8:AF8"/>
    <mergeCell ref="AC22:AF22"/>
    <mergeCell ref="C22:AB22"/>
    <mergeCell ref="C3:AF3"/>
    <mergeCell ref="AC21:AF21"/>
    <mergeCell ref="AC20:AF20"/>
    <mergeCell ref="AC19:AF19"/>
    <mergeCell ref="AC18:AF18"/>
    <mergeCell ref="C20:AB20"/>
    <mergeCell ref="C21:AB21"/>
    <mergeCell ref="AC13:AF13"/>
    <mergeCell ref="C13:AB13"/>
    <mergeCell ref="C14:AB14"/>
    <mergeCell ref="C15:AB15"/>
    <mergeCell ref="C6:AB6"/>
    <mergeCell ref="C7:AB7"/>
    <mergeCell ref="AC5:AF5"/>
    <mergeCell ref="C4:AB4"/>
    <mergeCell ref="A23:B23"/>
    <mergeCell ref="A22:B22"/>
    <mergeCell ref="C32:AB32"/>
    <mergeCell ref="C36:AB36"/>
    <mergeCell ref="A42:B42"/>
    <mergeCell ref="C42:AB42"/>
    <mergeCell ref="C23:AB23"/>
    <mergeCell ref="A30:B30"/>
    <mergeCell ref="A31:B31"/>
    <mergeCell ref="C31:AB31"/>
    <mergeCell ref="C29:AB29"/>
    <mergeCell ref="A35:B35"/>
    <mergeCell ref="C35:AB35"/>
    <mergeCell ref="AC36:AF36"/>
    <mergeCell ref="AC35:AF35"/>
    <mergeCell ref="AC31:AF31"/>
    <mergeCell ref="A33:B33"/>
    <mergeCell ref="C33:AB33"/>
    <mergeCell ref="C34:AB34"/>
    <mergeCell ref="AC34:AF34"/>
    <mergeCell ref="A34:B34"/>
    <mergeCell ref="AC32:AF3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C &amp;"Calibri,Pogrubiony"&amp;A</oddHeader>
    <oddFooter>&amp;LSekcja C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ADF22B-F2C9-49F8-9800-31DB04612397}">
          <x14:formula1>
            <xm:f>Arkusz1!$C$14:$C$16</xm:f>
          </x14:formula1>
          <xm:sqref>AD6:AF15 AD18:AF21 AD44:AF44 AD32:AF33 AD24:AF30 AD36:AF40 AC6:AC31 AC32:AC44</xm:sqref>
        </x14:dataValidation>
        <x14:dataValidation type="list" allowBlank="1" showInputMessage="1" showErrorMessage="1" xr:uid="{BE21FBCD-B04A-44D6-A540-7947417B21BF}">
          <x14:formula1>
            <xm:f>Arkusz1!$C$18:$C$19</xm:f>
          </x14:formula1>
          <xm:sqref>C5</xm:sqref>
        </x14:dataValidation>
        <x14:dataValidation type="list" allowBlank="1" showInputMessage="1" showErrorMessage="1" xr:uid="{0F029803-8788-4E68-BF3C-1E92327F59B8}">
          <x14:formula1>
            <xm:f>Arkusz1!$C$22:$C$23</xm:f>
          </x14:formula1>
          <xm:sqref>AC5:AF5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C897-3E32-4C6F-914C-26DF991704C1}">
  <sheetPr codeName="Arkusz4"/>
  <dimension ref="A1:AG21"/>
  <sheetViews>
    <sheetView showGridLines="0" tabSelected="1" view="pageLayout" topLeftCell="A12" zoomScale="150" zoomScaleNormal="100" zoomScalePageLayoutView="150" workbookViewId="0">
      <selection activeCell="AG21" sqref="AG21"/>
    </sheetView>
  </sheetViews>
  <sheetFormatPr defaultColWidth="8.85546875" defaultRowHeight="12.75"/>
  <cols>
    <col min="1" max="34" width="2.5703125" style="1" customWidth="1"/>
    <col min="35" max="16384" width="8.85546875" style="1"/>
  </cols>
  <sheetData>
    <row r="1" spans="1:33">
      <c r="A1" s="60" t="s">
        <v>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3">
      <c r="A2" s="60" t="s">
        <v>69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4" t="s">
        <v>3</v>
      </c>
      <c r="B4" s="51" t="s">
        <v>70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54"/>
      <c r="AD4" s="154"/>
      <c r="AE4" s="154"/>
      <c r="AF4" s="154"/>
      <c r="AG4" s="23"/>
    </row>
    <row r="5" spans="1:33">
      <c r="A5" s="24" t="s">
        <v>4</v>
      </c>
      <c r="B5" s="51" t="s">
        <v>71</v>
      </c>
      <c r="C5" s="51"/>
      <c r="D5" s="51"/>
      <c r="E5" s="51"/>
      <c r="F5" s="51"/>
      <c r="G5" s="51"/>
      <c r="H5" s="51"/>
      <c r="I5" s="51"/>
      <c r="J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154"/>
      <c r="AD5" s="154"/>
      <c r="AE5" s="154"/>
      <c r="AF5" s="154"/>
      <c r="AG5" s="23"/>
    </row>
    <row r="6" spans="1:33">
      <c r="A6" s="24" t="s">
        <v>60</v>
      </c>
      <c r="B6" s="51" t="s">
        <v>72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154"/>
      <c r="AD6" s="154"/>
      <c r="AE6" s="154"/>
      <c r="AF6" s="154"/>
      <c r="AG6" s="23"/>
    </row>
    <row r="7" spans="1:33" ht="14.1" customHeight="1">
      <c r="A7" s="24" t="s">
        <v>61</v>
      </c>
      <c r="B7" s="165" t="s">
        <v>258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6"/>
      <c r="AC7" s="154"/>
      <c r="AD7" s="154"/>
      <c r="AE7" s="154"/>
      <c r="AF7" s="154"/>
      <c r="AG7" s="52"/>
    </row>
    <row r="8" spans="1:33" ht="14.45" customHeight="1">
      <c r="A8" s="24" t="s">
        <v>62</v>
      </c>
      <c r="B8" s="165" t="s">
        <v>259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6"/>
      <c r="AC8" s="154"/>
      <c r="AD8" s="154"/>
      <c r="AE8" s="154"/>
      <c r="AF8" s="154"/>
      <c r="AG8" s="52"/>
    </row>
    <row r="9" spans="1:33" ht="15.95" customHeight="1">
      <c r="A9" s="24" t="s">
        <v>63</v>
      </c>
      <c r="B9" s="165" t="s">
        <v>260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6"/>
      <c r="AC9" s="154"/>
      <c r="AD9" s="154"/>
      <c r="AE9" s="154"/>
      <c r="AF9" s="154"/>
      <c r="AG9" s="52"/>
    </row>
    <row r="10" spans="1:33" ht="13.5" customHeight="1">
      <c r="A10" s="24" t="s">
        <v>64</v>
      </c>
      <c r="B10" s="51" t="s">
        <v>145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154"/>
      <c r="AD10" s="154"/>
      <c r="AE10" s="154"/>
      <c r="AF10" s="154"/>
      <c r="AG10" s="23"/>
    </row>
    <row r="11" spans="1:33" ht="43.5" customHeight="1">
      <c r="A11" s="24" t="s">
        <v>65</v>
      </c>
      <c r="B11" s="165" t="s">
        <v>266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6"/>
      <c r="AC11" s="154"/>
      <c r="AD11" s="154"/>
      <c r="AE11" s="154"/>
      <c r="AF11" s="154"/>
      <c r="AG11" s="52"/>
    </row>
    <row r="12" spans="1:33" ht="15" customHeight="1">
      <c r="A12" s="24" t="s">
        <v>66</v>
      </c>
      <c r="B12" s="165" t="s">
        <v>262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6"/>
      <c r="AC12" s="154"/>
      <c r="AD12" s="154"/>
      <c r="AE12" s="154"/>
      <c r="AF12" s="154"/>
      <c r="AG12" s="52"/>
    </row>
    <row r="13" spans="1:33" ht="28.15" customHeight="1">
      <c r="A13" s="24" t="s">
        <v>67</v>
      </c>
      <c r="B13" s="165" t="s">
        <v>261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6"/>
      <c r="AC13" s="154"/>
      <c r="AD13" s="154"/>
      <c r="AE13" s="154"/>
      <c r="AF13" s="154"/>
      <c r="AG13" s="52"/>
    </row>
    <row r="14" spans="1:33" ht="41.45" customHeight="1">
      <c r="A14" s="24" t="s">
        <v>144</v>
      </c>
      <c r="B14" s="165" t="s">
        <v>264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6"/>
      <c r="AC14" s="154"/>
      <c r="AD14" s="154"/>
      <c r="AE14" s="154"/>
      <c r="AF14" s="154"/>
      <c r="AG14" s="52"/>
    </row>
    <row r="15" spans="1:33" ht="42.95" customHeight="1">
      <c r="A15" s="24" t="s">
        <v>197</v>
      </c>
      <c r="B15" s="165" t="s">
        <v>263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6"/>
      <c r="AC15" s="154"/>
      <c r="AD15" s="154"/>
      <c r="AE15" s="154"/>
      <c r="AF15" s="154"/>
      <c r="AG15" s="52"/>
    </row>
    <row r="16" spans="1:33" ht="56.1" customHeight="1">
      <c r="A16" s="24" t="s">
        <v>198</v>
      </c>
      <c r="B16" s="165" t="s">
        <v>265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6"/>
      <c r="AC16" s="154"/>
      <c r="AD16" s="154"/>
      <c r="AE16" s="154"/>
      <c r="AF16" s="154"/>
      <c r="AG16" s="52"/>
    </row>
    <row r="17" spans="1:33" ht="27.6" customHeight="1">
      <c r="A17" s="24" t="s">
        <v>256</v>
      </c>
      <c r="B17" s="96" t="s">
        <v>267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7"/>
      <c r="AC17" s="154"/>
      <c r="AD17" s="154"/>
      <c r="AE17" s="154"/>
      <c r="AF17" s="154"/>
      <c r="AG17" s="22"/>
    </row>
    <row r="18" spans="1:33" ht="29.1" customHeight="1">
      <c r="A18" s="24" t="s">
        <v>257</v>
      </c>
      <c r="B18" s="165" t="s">
        <v>268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/>
      <c r="AC18" s="154"/>
      <c r="AD18" s="154"/>
      <c r="AE18" s="154"/>
      <c r="AF18" s="154"/>
      <c r="AG18" s="52"/>
    </row>
    <row r="19" spans="1:33" ht="17.100000000000001" customHeight="1">
      <c r="A19" s="24">
        <v>16</v>
      </c>
      <c r="B19" s="165" t="s">
        <v>271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6"/>
      <c r="AC19" s="154"/>
      <c r="AD19" s="154"/>
      <c r="AE19" s="154"/>
      <c r="AF19" s="154"/>
      <c r="AG19" s="53"/>
    </row>
    <row r="20" spans="1:33">
      <c r="A20" s="108" t="s">
        <v>111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17"/>
      <c r="AG20" s="53"/>
    </row>
    <row r="21" spans="1:33" ht="72.599999999999994" customHeight="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53"/>
    </row>
  </sheetData>
  <sheetProtection algorithmName="SHA-512" hashValue="PRbHIhXEOtHW4Rz9KbE3yXZYnbazcnzcNNER27LYqtpH6ft6OiupZ/2bzdwhIpismbHLqqU7bWWS+fIy9qJgVQ==" saltValue="zOuIx44zgiiXsu5N7k72lA==" spinCount="100000" sheet="1" deleteRows="0" selectLockedCells="1"/>
  <mergeCells count="32">
    <mergeCell ref="A21:AF21"/>
    <mergeCell ref="B11:AB11"/>
    <mergeCell ref="B9:AB9"/>
    <mergeCell ref="B8:AB8"/>
    <mergeCell ref="B7:AB7"/>
    <mergeCell ref="A20:AF20"/>
    <mergeCell ref="B16:AB16"/>
    <mergeCell ref="B15:AB15"/>
    <mergeCell ref="B14:AB14"/>
    <mergeCell ref="B13:AB13"/>
    <mergeCell ref="B12:AB12"/>
    <mergeCell ref="AC17:AF17"/>
    <mergeCell ref="AC18:AF18"/>
    <mergeCell ref="AC19:AF19"/>
    <mergeCell ref="B19:AB19"/>
    <mergeCell ref="B18:AB18"/>
    <mergeCell ref="B17:AB17"/>
    <mergeCell ref="AC12:AF12"/>
    <mergeCell ref="AC13:AF13"/>
    <mergeCell ref="AC14:AF14"/>
    <mergeCell ref="AC15:AF15"/>
    <mergeCell ref="AC16:AF16"/>
    <mergeCell ref="AC9:AF9"/>
    <mergeCell ref="AC10:AF10"/>
    <mergeCell ref="AC11:AF11"/>
    <mergeCell ref="A1:AG1"/>
    <mergeCell ref="A2:AG2"/>
    <mergeCell ref="AC4:AF4"/>
    <mergeCell ref="AC5:AF5"/>
    <mergeCell ref="AC6:AF6"/>
    <mergeCell ref="AC7:AF7"/>
    <mergeCell ref="AC8:AF8"/>
  </mergeCells>
  <phoneticPr fontId="6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D &amp;"Calibri,Pogrubiony"&amp;A</oddHeader>
    <oddFooter>&amp;L&amp;"Calibri,Standardowy"Sekcja D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60FAB-ACD7-47CC-9CF2-30B0CACC9B22}">
          <x14:formula1>
            <xm:f>Arkusz1!$C$22:$C$23</xm:f>
          </x14:formula1>
          <xm:sqref>AC4:AF19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82DE-A8DB-45D4-83E6-2C603A529977}">
  <sheetPr codeName="Arkusz5"/>
  <dimension ref="A1:AG20"/>
  <sheetViews>
    <sheetView showGridLines="0" view="pageLayout" topLeftCell="A29" zoomScale="110" zoomScaleNormal="100" zoomScalePageLayoutView="110" workbookViewId="0">
      <selection activeCell="AB13" sqref="AB13:AF13"/>
    </sheetView>
  </sheetViews>
  <sheetFormatPr defaultColWidth="8.85546875" defaultRowHeight="15"/>
  <cols>
    <col min="1" max="34" width="2.5703125" customWidth="1"/>
  </cols>
  <sheetData>
    <row r="1" spans="1:33">
      <c r="A1" s="3" t="s">
        <v>229</v>
      </c>
    </row>
    <row r="2" spans="1:33">
      <c r="A2" s="108" t="s">
        <v>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17"/>
    </row>
    <row r="3" spans="1:33" ht="130.5" customHeight="1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</row>
    <row r="4" spans="1:33" ht="14.1" customHeight="1"/>
    <row r="5" spans="1:33" ht="14.1" customHeight="1">
      <c r="A5" s="3" t="s">
        <v>230</v>
      </c>
    </row>
    <row r="6" spans="1:33" ht="14.1" customHeight="1">
      <c r="A6" s="3"/>
    </row>
    <row r="7" spans="1:33" ht="26.65" customHeight="1">
      <c r="A7" s="131" t="s">
        <v>231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</row>
    <row r="8" spans="1:33" ht="14.1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18"/>
    </row>
    <row r="9" spans="1:33" ht="14.1" customHeight="1">
      <c r="A9" s="3"/>
    </row>
    <row r="10" spans="1:33" ht="14.1" customHeight="1"/>
    <row r="11" spans="1:33" ht="14.1" customHeight="1">
      <c r="A11" s="1" t="s">
        <v>232</v>
      </c>
      <c r="B11" s="1"/>
      <c r="C11" s="1"/>
      <c r="D11" s="1"/>
      <c r="E11" s="1"/>
      <c r="F11" s="1"/>
      <c r="G11" s="1"/>
      <c r="H11" s="1"/>
      <c r="I11" s="1"/>
      <c r="J11" s="1"/>
      <c r="V11" s="1"/>
      <c r="AB11" s="214"/>
      <c r="AC11" s="215"/>
      <c r="AD11" s="215"/>
      <c r="AE11" s="215"/>
      <c r="AF11" s="216"/>
      <c r="AG11" s="43" t="s">
        <v>112</v>
      </c>
    </row>
    <row r="12" spans="1:33" ht="14.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V12" s="1"/>
    </row>
    <row r="13" spans="1:33" ht="14.1" customHeight="1">
      <c r="A13" s="1" t="s">
        <v>233</v>
      </c>
      <c r="B13" s="1"/>
      <c r="C13" s="1"/>
      <c r="D13" s="1"/>
      <c r="E13" s="1"/>
      <c r="F13" s="1"/>
      <c r="G13" s="1"/>
      <c r="H13" s="1"/>
      <c r="I13" s="1"/>
      <c r="J13" s="1"/>
      <c r="V13" s="1"/>
      <c r="AB13" s="214"/>
      <c r="AC13" s="215"/>
      <c r="AD13" s="215"/>
      <c r="AE13" s="215"/>
      <c r="AF13" s="216"/>
      <c r="AG13" s="1" t="s">
        <v>116</v>
      </c>
    </row>
    <row r="14" spans="1:33" ht="14.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V14" s="1"/>
      <c r="AD14" s="1"/>
    </row>
    <row r="15" spans="1:33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V15" s="1"/>
      <c r="AD15" s="1"/>
    </row>
    <row r="16" spans="1:33" ht="14.45" customHeight="1"/>
    <row r="18" spans="1:27">
      <c r="A18" s="1" t="s">
        <v>73</v>
      </c>
      <c r="U18" s="1" t="s">
        <v>75</v>
      </c>
    </row>
    <row r="19" spans="1:27" ht="30" customHeight="1">
      <c r="A19" s="218" t="s">
        <v>74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S19" s="218" t="s">
        <v>76</v>
      </c>
      <c r="T19" s="218"/>
      <c r="U19" s="218"/>
      <c r="V19" s="218"/>
      <c r="W19" s="218"/>
      <c r="X19" s="218"/>
      <c r="Y19" s="218"/>
      <c r="Z19" s="218"/>
      <c r="AA19" s="218"/>
    </row>
    <row r="20" spans="1:27">
      <c r="S20" s="60" t="s">
        <v>77</v>
      </c>
      <c r="T20" s="60"/>
      <c r="U20" s="60"/>
      <c r="V20" s="60"/>
      <c r="W20" s="60"/>
      <c r="X20" s="60"/>
      <c r="Y20" s="60"/>
      <c r="Z20" s="60"/>
      <c r="AA20" s="60"/>
    </row>
  </sheetData>
  <sheetProtection algorithmName="SHA-512" hashValue="534vKx6Om1NbUTTHQ2+8a75Tp/WKjlaLXyb2vWDmvzU1dP4a9rSE8dYeA6BexZsek2HePqRUN9nHwnemcuQL7A==" saltValue="TBPCm7C2b2yOkADjf6CZ/Q==" spinCount="100000" sheet="1" selectLockedCells="1"/>
  <mergeCells count="9">
    <mergeCell ref="S20:AA20"/>
    <mergeCell ref="A2:AG2"/>
    <mergeCell ref="A3:AG3"/>
    <mergeCell ref="A7:AG7"/>
    <mergeCell ref="AB11:AF11"/>
    <mergeCell ref="AB13:AF13"/>
    <mergeCell ref="A8:AF8"/>
    <mergeCell ref="A19:K19"/>
    <mergeCell ref="S19:AA19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E &amp;"Calibri,Pogrubiony"&amp;A</oddHeader>
    <oddFooter>&amp;L&amp;"Calibri,Standardowy"Sekcja E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5C0E05-25EA-4CC9-B1D5-9FA6D32EB428}">
          <x14:formula1>
            <xm:f>Arkusz1!$D$3:$D$5</xm:f>
          </x14:formula1>
          <xm:sqref>A8:AF8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3619-EB3E-4C2C-AADE-37547054E7DF}">
  <sheetPr codeName="Arkusz6"/>
  <dimension ref="A1:AG8"/>
  <sheetViews>
    <sheetView view="pageLayout" zoomScale="150" zoomScaleNormal="100" zoomScalePageLayoutView="150" workbookViewId="0">
      <selection activeCell="R44" sqref="R44"/>
    </sheetView>
  </sheetViews>
  <sheetFormatPr defaultColWidth="8.85546875" defaultRowHeight="15"/>
  <cols>
    <col min="1" max="34" width="2.5703125" customWidth="1"/>
  </cols>
  <sheetData>
    <row r="1" spans="1:33">
      <c r="A1" s="1" t="s">
        <v>34</v>
      </c>
    </row>
    <row r="2" spans="1:33">
      <c r="A2" s="60" t="s">
        <v>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8" spans="1:33">
      <c r="A8" t="s">
        <v>36</v>
      </c>
      <c r="W8" t="s">
        <v>2</v>
      </c>
      <c r="AA8" t="s">
        <v>37</v>
      </c>
    </row>
  </sheetData>
  <mergeCells count="1">
    <mergeCell ref="A2:AG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3A5-6C79-448D-8BAA-4A8AA30C62AE}">
  <sheetPr codeName="Arkusz7"/>
  <dimension ref="A1:H31"/>
  <sheetViews>
    <sheetView zoomScale="70" zoomScaleNormal="70" workbookViewId="0">
      <selection activeCell="B31" sqref="B31"/>
    </sheetView>
  </sheetViews>
  <sheetFormatPr defaultRowHeight="15"/>
  <cols>
    <col min="1" max="1" width="60.28515625" customWidth="1"/>
    <col min="2" max="2" width="85.140625" customWidth="1"/>
    <col min="3" max="3" width="55.28515625" customWidth="1"/>
  </cols>
  <sheetData>
    <row r="1" spans="1:8">
      <c r="B1" t="s">
        <v>85</v>
      </c>
      <c r="C1" t="s">
        <v>42</v>
      </c>
      <c r="D1" t="s">
        <v>113</v>
      </c>
    </row>
    <row r="2" spans="1:8">
      <c r="A2" s="1" t="s">
        <v>51</v>
      </c>
    </row>
    <row r="3" spans="1:8">
      <c r="A3" s="1" t="s">
        <v>52</v>
      </c>
      <c r="B3" s="8" t="s">
        <v>86</v>
      </c>
      <c r="C3" t="s">
        <v>38</v>
      </c>
      <c r="D3" t="s">
        <v>114</v>
      </c>
    </row>
    <row r="4" spans="1:8">
      <c r="A4" s="1" t="s">
        <v>53</v>
      </c>
      <c r="B4" t="s">
        <v>87</v>
      </c>
      <c r="C4" s="4" t="s">
        <v>43</v>
      </c>
      <c r="D4" t="s">
        <v>115</v>
      </c>
    </row>
    <row r="5" spans="1:8">
      <c r="A5" s="1" t="s">
        <v>54</v>
      </c>
      <c r="B5" t="s">
        <v>84</v>
      </c>
      <c r="C5" s="4" t="s">
        <v>44</v>
      </c>
      <c r="D5" t="s">
        <v>234</v>
      </c>
    </row>
    <row r="6" spans="1:8">
      <c r="A6" s="1" t="s">
        <v>55</v>
      </c>
      <c r="B6" t="s">
        <v>88</v>
      </c>
      <c r="C6" s="4" t="s">
        <v>45</v>
      </c>
      <c r="D6" t="s">
        <v>117</v>
      </c>
    </row>
    <row r="7" spans="1:8">
      <c r="C7" s="4" t="s">
        <v>39</v>
      </c>
    </row>
    <row r="8" spans="1:8">
      <c r="B8" t="s">
        <v>2</v>
      </c>
    </row>
    <row r="9" spans="1:8">
      <c r="B9" t="s">
        <v>37</v>
      </c>
    </row>
    <row r="10" spans="1:8">
      <c r="C10" s="4" t="s">
        <v>40</v>
      </c>
    </row>
    <row r="11" spans="1:8">
      <c r="B11" s="37"/>
      <c r="C11" s="4" t="s">
        <v>41</v>
      </c>
    </row>
    <row r="12" spans="1:8">
      <c r="B12" s="37"/>
    </row>
    <row r="13" spans="1:8">
      <c r="B13" s="37"/>
    </row>
    <row r="14" spans="1:8">
      <c r="B14" s="37" t="s">
        <v>109</v>
      </c>
      <c r="C14" t="s">
        <v>2</v>
      </c>
      <c r="E14">
        <v>1</v>
      </c>
      <c r="F14" s="37">
        <v>60000</v>
      </c>
      <c r="G14" t="s">
        <v>184</v>
      </c>
      <c r="H14" t="s">
        <v>193</v>
      </c>
    </row>
    <row r="15" spans="1:8">
      <c r="B15" s="7" t="str">
        <f>IF(Założenia!B3&lt;&gt;"",Założenia!D3,IF(Założenia!B4&lt;&gt;"",Założenia!D4,IF(Założenia!B5&lt;&gt;"",Założenia!D5,IF(Założenia!B6&lt;&gt;"",Założenia!D6,IF(Założenia!B7&lt;&gt;"",Założenia!D7,"-")))))</f>
        <v>-</v>
      </c>
      <c r="C15" t="s">
        <v>37</v>
      </c>
      <c r="E15">
        <v>2</v>
      </c>
      <c r="F15" s="37">
        <v>30000</v>
      </c>
      <c r="G15" t="s">
        <v>185</v>
      </c>
      <c r="H15" t="s">
        <v>189</v>
      </c>
    </row>
    <row r="16" spans="1:8">
      <c r="C16" t="s">
        <v>80</v>
      </c>
      <c r="E16">
        <v>3</v>
      </c>
      <c r="F16" s="37">
        <v>30000</v>
      </c>
      <c r="G16" t="s">
        <v>186</v>
      </c>
      <c r="H16" t="s">
        <v>190</v>
      </c>
    </row>
    <row r="17" spans="2:8">
      <c r="B17" t="s">
        <v>181</v>
      </c>
      <c r="E17">
        <v>4</v>
      </c>
      <c r="F17" s="37">
        <v>90000</v>
      </c>
      <c r="G17" t="s">
        <v>187</v>
      </c>
      <c r="H17" t="s">
        <v>191</v>
      </c>
    </row>
    <row r="18" spans="2:8">
      <c r="B18">
        <f>IFERROR(VALUE(RIGHT(LEFT(B15,7),1)),0)</f>
        <v>0</v>
      </c>
      <c r="C18" t="s">
        <v>194</v>
      </c>
      <c r="E18">
        <v>5</v>
      </c>
      <c r="F18" s="37">
        <v>30000</v>
      </c>
      <c r="G18" t="s">
        <v>188</v>
      </c>
      <c r="H18" t="s">
        <v>192</v>
      </c>
    </row>
    <row r="19" spans="2:8">
      <c r="B19" t="s">
        <v>180</v>
      </c>
      <c r="C19" t="s">
        <v>195</v>
      </c>
    </row>
    <row r="20" spans="2:8">
      <c r="B20" t="e">
        <f>VLOOKUP(B18,E14:F18,2,0)</f>
        <v>#N/A</v>
      </c>
      <c r="G20" t="e">
        <f>VLOOKUP(B18,E14:H18,3,0)</f>
        <v>#N/A</v>
      </c>
      <c r="H20" t="e">
        <f>VLOOKUP(B18,E14:H18,4,0)</f>
        <v>#N/A</v>
      </c>
    </row>
    <row r="22" spans="2:8">
      <c r="B22" t="s">
        <v>182</v>
      </c>
      <c r="C22" t="s">
        <v>2</v>
      </c>
    </row>
    <row r="23" spans="2:8">
      <c r="B23" t="e">
        <f xml:space="preserve"> "Koszty kwalifikowalne projektu przekraczają dopuszczalny poziom dofinansowania dla typu projektu " &amp; G20</f>
        <v>#N/A</v>
      </c>
      <c r="C23" t="s">
        <v>80</v>
      </c>
    </row>
    <row r="25" spans="2:8">
      <c r="B25" t="e">
        <f xml:space="preserve"> "Ocena pozytywna - spełniono limity dla " &amp; H20</f>
        <v>#N/A</v>
      </c>
    </row>
    <row r="26" spans="2:8">
      <c r="B26" t="e">
        <f xml:space="preserve"> "Ocena negatywna - wartość poza limitami dla " &amp; H20</f>
        <v>#N/A</v>
      </c>
    </row>
    <row r="30" spans="2:8">
      <c r="B30" t="s">
        <v>270</v>
      </c>
    </row>
    <row r="31" spans="2:8">
      <c r="B31">
        <f>0.49*Założenia!F95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d230fb-6e03-4468-92c0-890f58fa14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B93641E3F4C47B78A6625183A8442" ma:contentTypeVersion="16" ma:contentTypeDescription="Utwórz nowy dokument." ma:contentTypeScope="" ma:versionID="601c271a1732ebb2cb4542b93ed86fb9">
  <xsd:schema xmlns:xsd="http://www.w3.org/2001/XMLSchema" xmlns:xs="http://www.w3.org/2001/XMLSchema" xmlns:p="http://schemas.microsoft.com/office/2006/metadata/properties" xmlns:ns3="06d230fb-6e03-4468-92c0-890f58fa1417" xmlns:ns4="351351b5-1d15-4a97-97c4-20777dbbe17c" targetNamespace="http://schemas.microsoft.com/office/2006/metadata/properties" ma:root="true" ma:fieldsID="9b8c58411b3cc08ec14f1c540876ea35" ns3:_="" ns4:_="">
    <xsd:import namespace="06d230fb-6e03-4468-92c0-890f58fa1417"/>
    <xsd:import namespace="351351b5-1d15-4a97-97c4-20777dbbe1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30fb-6e03-4468-92c0-890f58fa1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351b5-1d15-4a97-97c4-20777dbbe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7111AE-DE56-40C4-BDCA-2F1CE74C8366}">
  <ds:schemaRefs>
    <ds:schemaRef ds:uri="http://schemas.microsoft.com/office/2006/documentManagement/types"/>
    <ds:schemaRef ds:uri="06d230fb-6e03-4468-92c0-890f58fa1417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51351b5-1d15-4a97-97c4-20777dbbe17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881D49-DE6F-47A3-A19C-D0FD01E57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AA4ED2-7681-434E-9B7F-9A04EF8B7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30fb-6e03-4468-92c0-890f58fa1417"/>
    <ds:schemaRef ds:uri="351351b5-1d15-4a97-97c4-20777dbbe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Grantobiorca</vt:lpstr>
      <vt:lpstr>Założenia</vt:lpstr>
      <vt:lpstr>Oświadczenia</vt:lpstr>
      <vt:lpstr>Wykaz_załączników</vt:lpstr>
      <vt:lpstr>Informacje_dodatkowe</vt:lpstr>
      <vt:lpstr>Czysty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Barchański</dc:creator>
  <cp:lastModifiedBy>Olimpia Iwańska-Kruszyńska</cp:lastModifiedBy>
  <cp:lastPrinted>2025-12-30T10:06:47Z</cp:lastPrinted>
  <dcterms:created xsi:type="dcterms:W3CDTF">2025-12-16T22:55:00Z</dcterms:created>
  <dcterms:modified xsi:type="dcterms:W3CDTF">2026-01-23T10:21:51Z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0x010100376B93641E3F4C47B78A6625183A8442</vt:lpwstr>
  </property>
</Properties>
</file>